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\PM Reviews\2025\"/>
    </mc:Choice>
  </mc:AlternateContent>
  <xr:revisionPtr revIDLastSave="0" documentId="13_ncr:1_{CC367EF7-EBE4-4573-9F7E-9BB470F2357C}" xr6:coauthVersionLast="47" xr6:coauthVersionMax="47" xr10:uidLastSave="{00000000-0000-0000-0000-000000000000}"/>
  <bookViews>
    <workbookView xWindow="1920" yWindow="480" windowWidth="23880" windowHeight="13605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Sales'!$A$1:$L$199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2" i="3" l="1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K152" i="3" s="1"/>
  <c r="L152" i="3" s="1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K108" i="3" s="1"/>
  <c r="L108" i="3" s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K61" i="3" s="1"/>
  <c r="L61" i="3" s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51" i="3"/>
  <c r="K151" i="3" s="1"/>
  <c r="L151" i="3" s="1"/>
  <c r="I150" i="3"/>
  <c r="K150" i="3" s="1"/>
  <c r="L150" i="3" s="1"/>
  <c r="I149" i="3"/>
  <c r="K149" i="3" s="1"/>
  <c r="L149" i="3" s="1"/>
  <c r="I148" i="3"/>
  <c r="K148" i="3" s="1"/>
  <c r="L148" i="3" s="1"/>
  <c r="I147" i="3"/>
  <c r="K147" i="3" s="1"/>
  <c r="L147" i="3" s="1"/>
  <c r="I146" i="3"/>
  <c r="I145" i="3"/>
  <c r="K145" i="3" s="1"/>
  <c r="L145" i="3" s="1"/>
  <c r="I144" i="3"/>
  <c r="K144" i="3" s="1"/>
  <c r="L144" i="3" s="1"/>
  <c r="I143" i="3"/>
  <c r="K143" i="3" s="1"/>
  <c r="L143" i="3" s="1"/>
  <c r="I142" i="3"/>
  <c r="K142" i="3" s="1"/>
  <c r="L142" i="3" s="1"/>
  <c r="I141" i="3"/>
  <c r="K141" i="3" s="1"/>
  <c r="L141" i="3" s="1"/>
  <c r="I140" i="3"/>
  <c r="K140" i="3" s="1"/>
  <c r="L140" i="3" s="1"/>
  <c r="I139" i="3"/>
  <c r="K139" i="3" s="1"/>
  <c r="L139" i="3" s="1"/>
  <c r="I138" i="3"/>
  <c r="K138" i="3" s="1"/>
  <c r="L138" i="3" s="1"/>
  <c r="I137" i="3"/>
  <c r="K137" i="3" s="1"/>
  <c r="L137" i="3" s="1"/>
  <c r="I136" i="3"/>
  <c r="K136" i="3" s="1"/>
  <c r="L136" i="3" s="1"/>
  <c r="I135" i="3"/>
  <c r="I134" i="3"/>
  <c r="K134" i="3" s="1"/>
  <c r="L134" i="3" s="1"/>
  <c r="I133" i="3"/>
  <c r="K133" i="3" s="1"/>
  <c r="L133" i="3" s="1"/>
  <c r="I107" i="3"/>
  <c r="K107" i="3" s="1"/>
  <c r="L107" i="3" s="1"/>
  <c r="I106" i="3"/>
  <c r="K106" i="3" s="1"/>
  <c r="L106" i="3" s="1"/>
  <c r="I105" i="3"/>
  <c r="K105" i="3" s="1"/>
  <c r="L105" i="3" s="1"/>
  <c r="I104" i="3"/>
  <c r="K104" i="3" s="1"/>
  <c r="L104" i="3" s="1"/>
  <c r="I103" i="3"/>
  <c r="K103" i="3" s="1"/>
  <c r="L103" i="3" s="1"/>
  <c r="I102" i="3"/>
  <c r="K102" i="3" s="1"/>
  <c r="L102" i="3" s="1"/>
  <c r="I101" i="3"/>
  <c r="K101" i="3" s="1"/>
  <c r="L101" i="3" s="1"/>
  <c r="I100" i="3"/>
  <c r="K100" i="3" s="1"/>
  <c r="L100" i="3" s="1"/>
  <c r="I99" i="3"/>
  <c r="K99" i="3" s="1"/>
  <c r="L99" i="3" s="1"/>
  <c r="I98" i="3"/>
  <c r="K98" i="3" s="1"/>
  <c r="L98" i="3" s="1"/>
  <c r="I97" i="3"/>
  <c r="K97" i="3" s="1"/>
  <c r="L97" i="3" s="1"/>
  <c r="I96" i="3"/>
  <c r="K96" i="3" s="1"/>
  <c r="L96" i="3" s="1"/>
  <c r="I95" i="3"/>
  <c r="K95" i="3" s="1"/>
  <c r="L95" i="3" s="1"/>
  <c r="I94" i="3"/>
  <c r="K94" i="3" s="1"/>
  <c r="L94" i="3" s="1"/>
  <c r="I93" i="3"/>
  <c r="K93" i="3" s="1"/>
  <c r="L93" i="3" s="1"/>
  <c r="I92" i="3"/>
  <c r="K92" i="3" s="1"/>
  <c r="L92" i="3" s="1"/>
  <c r="I91" i="3"/>
  <c r="K91" i="3" s="1"/>
  <c r="L91" i="3" s="1"/>
  <c r="I90" i="3"/>
  <c r="K90" i="3" s="1"/>
  <c r="L90" i="3" s="1"/>
  <c r="I89" i="3"/>
  <c r="K89" i="3" s="1"/>
  <c r="L89" i="3" s="1"/>
  <c r="I88" i="3"/>
  <c r="K88" i="3" s="1"/>
  <c r="L88" i="3" s="1"/>
  <c r="I60" i="3"/>
  <c r="I59" i="3"/>
  <c r="I58" i="3"/>
  <c r="I57" i="3"/>
  <c r="K57" i="3" s="1"/>
  <c r="L57" i="3" s="1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L57" i="2"/>
  <c r="L56" i="2"/>
  <c r="L37" i="2"/>
  <c r="L36" i="2"/>
  <c r="K2" i="3"/>
  <c r="K187" i="3" s="1"/>
  <c r="L187" i="3" s="1"/>
  <c r="K3" i="3"/>
  <c r="L3" i="3" s="1"/>
  <c r="K4" i="3"/>
  <c r="L4" i="3" s="1"/>
  <c r="K5" i="3"/>
  <c r="L5" i="3" s="1"/>
  <c r="K6" i="3"/>
  <c r="L6" i="3" s="1"/>
  <c r="K7" i="3"/>
  <c r="L7" i="3" s="1"/>
  <c r="K8" i="3"/>
  <c r="L8" i="3" s="1"/>
  <c r="K27" i="3"/>
  <c r="L27" i="3" s="1"/>
  <c r="K32" i="3"/>
  <c r="K188" i="3" s="1"/>
  <c r="L188" i="3" s="1"/>
  <c r="K87" i="3"/>
  <c r="K189" i="3" s="1"/>
  <c r="L189" i="3" s="1"/>
  <c r="K109" i="3"/>
  <c r="L109" i="3" s="1"/>
  <c r="K132" i="3"/>
  <c r="K190" i="3" s="1"/>
  <c r="L190" i="3" s="1"/>
  <c r="K135" i="3"/>
  <c r="L135" i="3" s="1"/>
  <c r="K146" i="3"/>
  <c r="L146" i="3" s="1"/>
  <c r="K153" i="3"/>
  <c r="L153" i="3" s="1"/>
  <c r="K154" i="3"/>
  <c r="L154" i="3" s="1"/>
  <c r="L191" i="3"/>
  <c r="L77" i="2"/>
  <c r="L11" i="2"/>
  <c r="L12" i="2"/>
  <c r="L13" i="2"/>
  <c r="L14" i="2"/>
  <c r="L15" i="2"/>
  <c r="L16" i="2"/>
  <c r="H195" i="3" l="1"/>
  <c r="K183" i="3"/>
  <c r="K192" i="3"/>
  <c r="L192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H196" i="3" l="1"/>
  <c r="H197" i="3" s="1"/>
  <c r="K121" i="2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<sst xmlns="http://schemas.openxmlformats.org/spreadsheetml/2006/main" count="1167" uniqueCount="314">
  <si>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</si>
  <si>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</si>
  <si>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</si>
  <si>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</si>
  <si>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</si>
  <si>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</si>
  <si>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</si>
  <si>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</si>
  <si>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</si>
  <si>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</si>
  <si>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</si>
  <si>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</si>
  <si>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</si>
  <si>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</si>
  <si>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</si>
  <si>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</si>
  <si>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</si>
  <si>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</si>
  <si>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</si>
  <si>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</si>
  <si>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</si>
  <si>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</si>
  <si>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</si>
  <si>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</si>
  <si>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</si>
  <si>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</si>
  <si>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</si>
  <si>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</si>
  <si>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</si>
  <si>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</si>
  <si>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</si>
  <si>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</si>
  <si>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</si>
  <si>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</si>
  <si>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</si>
  <si>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</si>
  <si>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</si>
  <si>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</si>
  <si>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</si>
  <si>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</si>
  <si>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</si>
  <si>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</si>
  <si>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</si>
  <si>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</si>
  <si>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</si>
  <si>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</si>
  <si>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</si>
  <si>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</si>
  <si>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</si>
  <si>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</si>
  <si>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</si>
  <si>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</si>
  <si>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</si>
  <si>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</si>
  <si>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</si>
  <si>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</si>
  <si>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</si>
  <si>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</si>
  <si>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</si>
  <si>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</si>
  <si>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</si>
  <si>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</si>
  <si>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</si>
  <si>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</si>
  <si>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</si>
  <si>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</si>
  <si>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</si>
  <si>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</si>
  <si>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</si>
  <si>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</si>
  <si>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</si>
  <si>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Section:  F     Lot: 100    Grave: 7</t>
  </si>
  <si>
    <t>Jan 01 - Mar 31</t>
  </si>
  <si>
    <t>April 01 - June 30</t>
  </si>
  <si>
    <t>July 01 - Sept 30</t>
  </si>
  <si>
    <t>Oct 01 - Dec 31</t>
  </si>
  <si>
    <t>then export to Excel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</si>
  <si>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</si>
  <si>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</si>
  <si>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</si>
  <si>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</si>
  <si>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</si>
  <si>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Bryant, Betty</t>
  </si>
  <si>
    <t>Convert Qty and Amount values from 'Text' to 'Num', if needed</t>
  </si>
  <si>
    <t>Klaver, Tammy and Robert</t>
  </si>
  <si>
    <t>Section: D  Lot:  419 Grave: 2</t>
  </si>
  <si>
    <t>Newton, Kenneth</t>
  </si>
  <si>
    <t>Tuesday, Dec 31, 2024 08:47:47 AM GMT-8 - Cash Basis</t>
  </si>
  <si>
    <t>Pmt Plan</t>
  </si>
  <si>
    <t>Payment Plans:</t>
  </si>
  <si>
    <t>Full Payment:</t>
  </si>
  <si>
    <t>Grave Sale Income:</t>
  </si>
  <si>
    <t>Payment Plan amounts are needed for the NYS Annual Cemetery Report</t>
  </si>
  <si>
    <t>Total Sale amounts are needed for the required PM deposits</t>
  </si>
  <si>
    <t>PM Review Summary: FY 2025</t>
  </si>
  <si>
    <t>03/14/2025</t>
  </si>
  <si>
    <t>Cremation Opening, Shirley Miller, B296 #4</t>
  </si>
  <si>
    <t>Enos, Marilyn (prepaid)</t>
  </si>
  <si>
    <t>01/09/2025</t>
  </si>
  <si>
    <t>Seabrook, Joseph</t>
  </si>
  <si>
    <t>GO: J16 #13, Joseph Seabrook</t>
  </si>
  <si>
    <t>02/06/2025</t>
  </si>
  <si>
    <t>Dries, Milton</t>
  </si>
  <si>
    <t>Grave Opening: F196 #5, Milton Dries</t>
  </si>
  <si>
    <t>02/10/2025</t>
  </si>
  <si>
    <t>Bassett, Glenn</t>
  </si>
  <si>
    <t>GO: Glenn Bassett F186 #7</t>
  </si>
  <si>
    <t>02/24/2025</t>
  </si>
  <si>
    <t>GO: Kenneth Newton Sr., C359 #6</t>
  </si>
  <si>
    <t>03/11/2025</t>
  </si>
  <si>
    <t>Montanaro, Raymond</t>
  </si>
  <si>
    <t>GO (Full), Montanaro, Raymond F130 #4</t>
  </si>
  <si>
    <t>Phillips, Danny</t>
  </si>
  <si>
    <t>GO (Full), Danny Phillips, K23 #5</t>
  </si>
  <si>
    <t>01/02/2025</t>
  </si>
  <si>
    <t>Section:  J  Lot:  16   Grave: 13</t>
  </si>
  <si>
    <t>Section:  J  Lot:  16   Grave: 14</t>
  </si>
  <si>
    <t>Section:  J  Lot:  16   Grave: 15</t>
  </si>
  <si>
    <t>01/11/2025</t>
  </si>
  <si>
    <t>01/17/2025</t>
  </si>
  <si>
    <t>Rickner, Scott</t>
  </si>
  <si>
    <t>Section: J  Lot: 16  Grave: 5</t>
  </si>
  <si>
    <t>Section: J  Lot: 16  Grave: 6</t>
  </si>
  <si>
    <t>01/27/2025</t>
  </si>
  <si>
    <t>02/14/2025</t>
  </si>
  <si>
    <t>02/18/2025</t>
  </si>
  <si>
    <t>03/07/2025</t>
  </si>
  <si>
    <t>Czebatol, Ann</t>
  </si>
  <si>
    <t>Section: H  Lot: 14 Grave: 5</t>
  </si>
  <si>
    <t>03/08/2025</t>
  </si>
  <si>
    <t>Spong, Tom &amp; Wendy</t>
  </si>
  <si>
    <t>Section:  K  Lot: 22 Grave: 9</t>
  </si>
  <si>
    <t>03/10/2025</t>
  </si>
  <si>
    <t>03/17/2025</t>
  </si>
  <si>
    <t>McMorrow, Anthony</t>
  </si>
  <si>
    <t>Cremation Opening: Anthony McMorrow, F15 #3</t>
  </si>
  <si>
    <t>05/02/2025</t>
  </si>
  <si>
    <t>Haberberger, George</t>
  </si>
  <si>
    <t>CreO: F191 #7, George Haberberger</t>
  </si>
  <si>
    <t>05/06/2025</t>
  </si>
  <si>
    <t>Hewitt, Kari</t>
  </si>
  <si>
    <t>Cremation Opening, K11 #6, PRE-Paid, Donna Thompson</t>
  </si>
  <si>
    <t>05/18/2025</t>
  </si>
  <si>
    <t>Greco, Anne</t>
  </si>
  <si>
    <t>Cremation Opening: K14 #4, Anne Greco</t>
  </si>
  <si>
    <t>05/19/2025</t>
  </si>
  <si>
    <t>Schuster, Gayle</t>
  </si>
  <si>
    <t>Cremation Opening: Gayle Schuster F42 #6 @80</t>
  </si>
  <si>
    <t>05/25/2025</t>
  </si>
  <si>
    <t>Demcovich, JoAnn</t>
  </si>
  <si>
    <t>Cremation Opening: H12 #6, JoAnn Demcovich</t>
  </si>
  <si>
    <t>06/18/2025</t>
  </si>
  <si>
    <t>McNeil, Donald</t>
  </si>
  <si>
    <t>Cremation Opening: Donald McNeil, K23 #4</t>
  </si>
  <si>
    <t>04/03/2025</t>
  </si>
  <si>
    <t>Barrett, Nancy</t>
  </si>
  <si>
    <t>GO: K13 #21, Nancy Barrett</t>
  </si>
  <si>
    <t>04/17/2025</t>
  </si>
  <si>
    <t>Schutt, Ronald</t>
  </si>
  <si>
    <t>Grave Opening (Full): H18 #7, Ronald Schutt</t>
  </si>
  <si>
    <t>05/05/2025</t>
  </si>
  <si>
    <t>Varahidis, Sofia</t>
  </si>
  <si>
    <t>GO (Full): F177 #4, Sofia Varahidis</t>
  </si>
  <si>
    <t>Wing, Judy</t>
  </si>
  <si>
    <t>Grave Opening (Full), F141 #8, Judy Wing</t>
  </si>
  <si>
    <t>05/20/2025</t>
  </si>
  <si>
    <t>Spock, JoAnn</t>
  </si>
  <si>
    <t>Grave Opening (Full), JoAnn Spock, F197 #8</t>
  </si>
  <si>
    <t>Hope G. Stephens</t>
  </si>
  <si>
    <t>Grave Opening (Full): Hope Stephens, F106 #4.1</t>
  </si>
  <si>
    <t>06/23/2025</t>
  </si>
  <si>
    <t>Hildreth, Joann</t>
  </si>
  <si>
    <t>GO: K18 #14, Joann Hildreth</t>
  </si>
  <si>
    <t>Hauver, Amy</t>
  </si>
  <si>
    <t>Section:  K  Lot: 13 Grave: 21</t>
  </si>
  <si>
    <t>04/10/2025</t>
  </si>
  <si>
    <t>Gilmore, Willie and Carol</t>
  </si>
  <si>
    <t>Section:  K  Lot:  17 Grave: 19</t>
  </si>
  <si>
    <t>Section:  K  Lot:  17 Grave: 20</t>
  </si>
  <si>
    <t>04/14/2025</t>
  </si>
  <si>
    <t>04/15/2025</t>
  </si>
  <si>
    <t>Capozzi, Marlene</t>
  </si>
  <si>
    <t>Section:  K  Lot: 23 Grave: 4</t>
  </si>
  <si>
    <t>Section: F Lot: 153 Grave: 7</t>
  </si>
  <si>
    <t>Section: F Lot: 153 Grave: 8</t>
  </si>
  <si>
    <t>Kuter, Betty</t>
  </si>
  <si>
    <t>Section:  K  Lot: 19  Grave: 10</t>
  </si>
  <si>
    <t>Section:  K  Lot: 19  Grave: 11</t>
  </si>
  <si>
    <t>04/16/2025</t>
  </si>
  <si>
    <t>04/22/2025</t>
  </si>
  <si>
    <t>Fuller, Audrey</t>
  </si>
  <si>
    <t>Section: K Lot: 16 Grave: 16</t>
  </si>
  <si>
    <t>Section: K Lot: 16 Grave: 17</t>
  </si>
  <si>
    <t>04/23/2025</t>
  </si>
  <si>
    <t>Hall, Nikki</t>
  </si>
  <si>
    <t>Section:  J  Lot: 12 Grave: 27</t>
  </si>
  <si>
    <t>04/24/2025</t>
  </si>
  <si>
    <t>Dinkens, Gloria</t>
  </si>
  <si>
    <t>Section:  J  Lot:  2   Grave: 23</t>
  </si>
  <si>
    <t>04/30/2025</t>
  </si>
  <si>
    <t>Ellwanger, David</t>
  </si>
  <si>
    <t>Section:  F  Lot:  71 Grave: 8.1</t>
  </si>
  <si>
    <t>05/01/2025</t>
  </si>
  <si>
    <t>Saviengvong, Bounlai</t>
  </si>
  <si>
    <t>Section:  J  Lot: 10  Grave:  6</t>
  </si>
  <si>
    <t>Ryan, Ty</t>
  </si>
  <si>
    <t>Section: K   Lot: 20  Grave: 2</t>
  </si>
  <si>
    <t>05/04/2025</t>
  </si>
  <si>
    <t>Banks, Karen</t>
  </si>
  <si>
    <t>Section:  F   Lot: 106 Grave: 4.1</t>
  </si>
  <si>
    <t>Section:  F Lot: 106 Grave: 8.2</t>
  </si>
  <si>
    <t>05/07/2025</t>
  </si>
  <si>
    <t>Section: F Lot:106 Grave: 4.2</t>
  </si>
  <si>
    <t>05/13/2025</t>
  </si>
  <si>
    <t>Dell, Raymond</t>
  </si>
  <si>
    <t>Section: D Lot: 389 Grave: 3</t>
  </si>
  <si>
    <t>05/22/2025</t>
  </si>
  <si>
    <t>Alexander, Wayne</t>
  </si>
  <si>
    <t>Section:  F Lot: 106 Grave: 8.1</t>
  </si>
  <si>
    <t>Murray, Tania</t>
  </si>
  <si>
    <t>Section: F Lot: 71 Grave: 8.2</t>
  </si>
  <si>
    <t>05/29/2025</t>
  </si>
  <si>
    <t>Logan, Paul</t>
  </si>
  <si>
    <t>Section: F  Lot:  141 Grave: 8.1</t>
  </si>
  <si>
    <t>Section: F  Lot:  141 Grave: 8.2</t>
  </si>
  <si>
    <t>Section: F  Lot: 141 Grave: 4.2 (Jennifer)</t>
  </si>
  <si>
    <t>Section: F Lot:  176  Grave: 4.1 (David)</t>
  </si>
  <si>
    <t>Section: F Lot:  176  Grave: 4.2 (Jessica)</t>
  </si>
  <si>
    <t>05/30/2025</t>
  </si>
  <si>
    <t>06/12/2025</t>
  </si>
  <si>
    <t>O'Brien, Patricia</t>
  </si>
  <si>
    <t>Section:  H  Lot: 15 Grave: 4</t>
  </si>
  <si>
    <t>Carroll-Scott, Tina</t>
  </si>
  <si>
    <t>Section:  F  Lot: 141 Grave: 4.1</t>
  </si>
  <si>
    <t>06/14/2025</t>
  </si>
  <si>
    <t>06/19/2025</t>
  </si>
  <si>
    <t>06/25/2025</t>
  </si>
  <si>
    <t>Ruby, Paul and Lorraine</t>
  </si>
  <si>
    <t>Section: F  Lot: 211  Grave: 4.1</t>
  </si>
  <si>
    <t>Section: F  Lot: 211  Grave: 4.2</t>
  </si>
  <si>
    <t>06/27/2025</t>
  </si>
  <si>
    <t>Lupiani, Sally</t>
  </si>
  <si>
    <t>Grave Opening: Section:  J Lot: 14  Grave: 18 (Patrick)</t>
  </si>
  <si>
    <t>06/30/2025</t>
  </si>
  <si>
    <t>07/01/2025</t>
  </si>
  <si>
    <t>Section:  J Lot: 14  Grave: 18</t>
  </si>
  <si>
    <t>07/08/2025</t>
  </si>
  <si>
    <t>Marion, Czebatol</t>
  </si>
  <si>
    <t>Cremation Opening: Marion Czebatol, F84 #6</t>
  </si>
  <si>
    <t>07/26/2025</t>
  </si>
  <si>
    <t>Harvey Jacob Walters</t>
  </si>
  <si>
    <t>Cremation Opening: F181 #2 Harvey Jacob Walters</t>
  </si>
  <si>
    <t>08/07/2025</t>
  </si>
  <si>
    <t>Waldman, Patricia</t>
  </si>
  <si>
    <t>Pet Interments: Nicky, Teddy Ballgame, Teddy Ballgame #2</t>
  </si>
  <si>
    <t>Cremation Opening: Lawrence Waldman, A145 #7</t>
  </si>
  <si>
    <t>08/14/2025</t>
  </si>
  <si>
    <t>Lee G. Pugsley</t>
  </si>
  <si>
    <t>Cremation Opening: B300 #1, Lee Pugsley</t>
  </si>
  <si>
    <t>Gilbert, Bradley</t>
  </si>
  <si>
    <t>Grave Opening (Full): F136 #5, Bradley Gilbert</t>
  </si>
  <si>
    <t>McCloud, Willie</t>
  </si>
  <si>
    <t>Grave Opening (Full), F199 #4, Willie McCloud</t>
  </si>
  <si>
    <t>Curtis, Lorraine</t>
  </si>
  <si>
    <t>Grave Opening (Full): H14 #2, Lorraine Curtis</t>
  </si>
  <si>
    <t>07/05/2025</t>
  </si>
  <si>
    <t>Shean, Steve</t>
  </si>
  <si>
    <t>Section: J  Lot: 17 Grave: 17</t>
  </si>
  <si>
    <t>Kevin Beckford</t>
  </si>
  <si>
    <t>Section: F  Lot: 176  Grave: 8.1</t>
  </si>
  <si>
    <t>Section: F  Lot: 176  Grave: 8.2</t>
  </si>
  <si>
    <t>07/10/2025</t>
  </si>
  <si>
    <t>07/17/2025</t>
  </si>
  <si>
    <t>07/19/2025</t>
  </si>
  <si>
    <t>07/24/2025</t>
  </si>
  <si>
    <t>07/27/2025</t>
  </si>
  <si>
    <t>07/30/2025</t>
  </si>
  <si>
    <t>Section: J  Lot: 14  Grave: 19</t>
  </si>
  <si>
    <t>Section: J Lot: 14 Grave: 20 (Kevin)</t>
  </si>
  <si>
    <t>08/15/2025</t>
  </si>
  <si>
    <t>08/26/2025</t>
  </si>
  <si>
    <t>Carpenter, Andrea and Larry</t>
  </si>
  <si>
    <t>Section:  J  Lot:  13   Grave: 4</t>
  </si>
  <si>
    <t>08/27/2025</t>
  </si>
  <si>
    <t>08/28/2025</t>
  </si>
  <si>
    <t>08/29/2025</t>
  </si>
  <si>
    <t>08/30/2025</t>
  </si>
  <si>
    <t>Weichman, Florence</t>
  </si>
  <si>
    <t>Cremation Opening: Joseph Weichman, F130 #8 (in Florence's  casket)</t>
  </si>
  <si>
    <t>09/08/2025</t>
  </si>
  <si>
    <t>Fletcher, Scott</t>
  </si>
  <si>
    <t>Cremation Opening: Scott Fletcher, C361 #4</t>
  </si>
  <si>
    <t>Knowles, Edward</t>
  </si>
  <si>
    <t>Cremation Opening: Edward Knowles, F144 #8</t>
  </si>
  <si>
    <t>Grave Opening (Full): Florence Weichman, F130 #8</t>
  </si>
  <si>
    <t>09/09/2025</t>
  </si>
  <si>
    <t>Barbara Alexander</t>
  </si>
  <si>
    <t>Grave Opening (Full): Barbara Alexander, F106 #8.1</t>
  </si>
  <si>
    <t>09/16/2025</t>
  </si>
  <si>
    <t>Tang, Dan</t>
  </si>
  <si>
    <t>Grave Opening (Full): Dan Tang, K13 #8</t>
  </si>
  <si>
    <t>09/11/2025</t>
  </si>
  <si>
    <t>Winter, Jeff and Diane</t>
  </si>
  <si>
    <t>Section:  K  Lot: 14  Grave: 18</t>
  </si>
  <si>
    <t>Section:  K  Lot: 14  Grave: 17</t>
  </si>
  <si>
    <t>09/12/2025</t>
  </si>
  <si>
    <t>Griffin, Deborah</t>
  </si>
  <si>
    <t>Section:  K  Lot: 14 Grave: 16</t>
  </si>
  <si>
    <t>Vikki Cheal</t>
  </si>
  <si>
    <t>Section:  K  Lot: 13   Grave:  7</t>
  </si>
  <si>
    <t>Section:  K  Lot: 13   Grave:  6</t>
  </si>
  <si>
    <t>Section:  K  Lot: 13   Grave:  8</t>
  </si>
  <si>
    <t>09/17/2025</t>
  </si>
  <si>
    <t>09/22/2025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</si>
</sst>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6" fontId="1" fillId="11" borderId="1" xfId="0" applyNumberFormat="1" applyFont="1" applyFill="1" applyBorder="1" applyAlignment="1">
      <alignment horizontal="center"/>
    </xf>
    <xf numFmtId="165" fontId="1" fillId="11" borderId="1" xfId="0" applyNumberFormat="1" applyFont="1" applyFill="1" applyBorder="1" applyAlignment="1">
      <alignment horizontal="center"/>
    </xf>
    <xf numFmtId="5" fontId="1" fillId="11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1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8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4" fontId="1" fillId="2" borderId="0" xfId="0" applyNumberFormat="1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14" fontId="0" fillId="4" borderId="0" xfId="0" applyNumberFormat="1" applyFill="1" applyAlignment="1">
      <alignment horizontal="left" vertical="top"/>
    </xf>
    <xf numFmtId="14" fontId="1" fillId="4" borderId="0" xfId="0" applyNumberFormat="1" applyFont="1" applyFill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8" fontId="10" fillId="0" borderId="0" xfId="0" applyNumberFormat="1" applyFont="1" applyAlignment="1">
      <alignment horizontal="right" wrapText="1"/>
    </xf>
    <xf numFmtId="0" fontId="13" fillId="0" borderId="0" xfId="0" applyFont="1" applyAlignment="1">
      <alignment vertical="top" wrapText="1"/>
    </xf>
    <xf numFmtId="167" fontId="1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202" t="s">
        <v>94</v>
      </c>
      <c r="B1" s="202"/>
      <c r="C1" s="202"/>
      <c r="D1" s="202"/>
      <c r="E1" s="202"/>
    </row>
    <row r="2" spans="1:12" x14ac:dyDescent="0.25">
      <c r="A2" s="3" t="s">
        <v>0</v>
      </c>
      <c r="B2" s="3"/>
      <c r="C2" s="3"/>
      <c r="D2" s="118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19">
        <v>45750</v>
      </c>
      <c r="C4" s="3">
        <f>Interments!L131</f>
        <v>1</v>
      </c>
      <c r="D4" s="120">
        <f>Interments!M131</f>
        <v>6</v>
      </c>
      <c r="E4" s="121">
        <f>Interments!N131</f>
        <v>245</v>
      </c>
      <c r="F4" s="125">
        <v>245</v>
      </c>
    </row>
    <row r="5" spans="1:12" x14ac:dyDescent="0.25">
      <c r="A5" s="3" t="s">
        <v>2</v>
      </c>
      <c r="B5" s="119">
        <v>45845</v>
      </c>
      <c r="C5" s="3">
        <f>Interments!L132</f>
        <v>7</v>
      </c>
      <c r="D5" s="120">
        <f>Interments!M132</f>
        <v>8</v>
      </c>
      <c r="E5" s="121">
        <f>Interments!N132</f>
        <v>525</v>
      </c>
      <c r="F5" s="125">
        <v>525</v>
      </c>
      <c r="G5" s="122"/>
      <c r="L5" s="122"/>
    </row>
    <row r="6" spans="1:12" x14ac:dyDescent="0.25">
      <c r="A6" s="3" t="s">
        <v>3</v>
      </c>
      <c r="B6" s="119"/>
      <c r="C6" s="3">
        <f>Interments!L133</f>
        <v>7</v>
      </c>
      <c r="D6" s="120">
        <f>Interments!M133</f>
        <v>6</v>
      </c>
      <c r="E6" s="121">
        <f>Interments!N133</f>
        <v>455</v>
      </c>
      <c r="F6" s="125"/>
    </row>
    <row r="7" spans="1:12" x14ac:dyDescent="0.25">
      <c r="A7" s="3" t="s">
        <v>4</v>
      </c>
      <c r="B7" s="119"/>
      <c r="C7" s="3">
        <f>Interments!L134</f>
        <v>0</v>
      </c>
      <c r="D7" s="120">
        <f>Interments!M134</f>
        <v>0</v>
      </c>
      <c r="E7" s="121">
        <f>Interments!N134</f>
        <v>0</v>
      </c>
      <c r="F7" s="125"/>
    </row>
    <row r="8" spans="1:12" x14ac:dyDescent="0.25">
      <c r="A8" s="3" t="s">
        <v>5</v>
      </c>
      <c r="B8" s="119"/>
      <c r="C8" s="3">
        <f>Interments!L135</f>
        <v>0</v>
      </c>
      <c r="D8" s="120">
        <f>Interments!M135</f>
        <v>0</v>
      </c>
      <c r="E8" s="121">
        <f>Interments!N135</f>
        <v>0</v>
      </c>
      <c r="F8" s="125"/>
    </row>
    <row r="9" spans="1:12" x14ac:dyDescent="0.25">
      <c r="A9" s="3" t="s">
        <v>44</v>
      </c>
      <c r="B9" s="119"/>
      <c r="C9" s="3">
        <f>Interments!L136</f>
        <v>15</v>
      </c>
      <c r="D9" s="120">
        <f>Interments!M136</f>
        <v>20</v>
      </c>
      <c r="E9" s="128">
        <f>Interments!N136</f>
        <v>1225</v>
      </c>
      <c r="F9" s="130">
        <f>SUM(F4:F8)</f>
        <v>770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3"/>
      <c r="C12" s="3"/>
      <c r="D12" s="118"/>
      <c r="E12" s="118"/>
    </row>
    <row r="13" spans="1:12" x14ac:dyDescent="0.25">
      <c r="A13" s="3" t="s">
        <v>15</v>
      </c>
      <c r="B13" s="123" t="s">
        <v>11</v>
      </c>
      <c r="C13" s="121" t="s">
        <v>34</v>
      </c>
      <c r="D13" s="121" t="s">
        <v>33</v>
      </c>
      <c r="E13" s="121" t="s">
        <v>8</v>
      </c>
    </row>
    <row r="14" spans="1:12" x14ac:dyDescent="0.25">
      <c r="A14" s="3" t="s">
        <v>1</v>
      </c>
      <c r="B14" s="119">
        <v>45750</v>
      </c>
      <c r="C14" s="121">
        <f>'Grave Sales'!K187</f>
        <v>10400</v>
      </c>
      <c r="D14" s="121">
        <f>'Grave Sales'!L187</f>
        <v>1040</v>
      </c>
      <c r="E14" s="124">
        <v>1040</v>
      </c>
      <c r="G14" s="122"/>
    </row>
    <row r="15" spans="1:12" x14ac:dyDescent="0.25">
      <c r="A15" s="3" t="s">
        <v>2</v>
      </c>
      <c r="B15" s="119">
        <v>45845</v>
      </c>
      <c r="C15" s="121">
        <f>'Grave Sales'!K188</f>
        <v>28550</v>
      </c>
      <c r="D15" s="121">
        <f>'Grave Sales'!L188</f>
        <v>2855</v>
      </c>
      <c r="E15" s="124">
        <v>2855</v>
      </c>
      <c r="G15" s="122"/>
      <c r="L15" s="122"/>
    </row>
    <row r="16" spans="1:12" x14ac:dyDescent="0.25">
      <c r="A16" s="3" t="s">
        <v>3</v>
      </c>
      <c r="B16" s="119"/>
      <c r="C16" s="121">
        <f>'Grave Sales'!K189</f>
        <v>15900</v>
      </c>
      <c r="D16" s="121">
        <f>'Grave Sales'!L189</f>
        <v>1590</v>
      </c>
      <c r="E16" s="124"/>
    </row>
    <row r="17" spans="1:5" x14ac:dyDescent="0.25">
      <c r="A17" s="3" t="s">
        <v>4</v>
      </c>
      <c r="B17" s="119"/>
      <c r="C17" s="121">
        <f>'Grave Sales'!K190</f>
        <v>0</v>
      </c>
      <c r="D17" s="121">
        <f>'Grave Sales'!L190</f>
        <v>0</v>
      </c>
      <c r="E17" s="124"/>
    </row>
    <row r="18" spans="1:5" x14ac:dyDescent="0.25">
      <c r="A18" s="3" t="s">
        <v>5</v>
      </c>
      <c r="B18" s="119"/>
      <c r="C18" s="121">
        <f>'Grave Sales'!K191</f>
        <v>0</v>
      </c>
      <c r="D18" s="121"/>
      <c r="E18" s="124"/>
    </row>
    <row r="19" spans="1:5" x14ac:dyDescent="0.25">
      <c r="A19" s="3" t="s">
        <v>44</v>
      </c>
      <c r="B19" s="119"/>
      <c r="C19" s="121">
        <f>'Grave Sales'!K192</f>
        <v>54850</v>
      </c>
      <c r="D19" s="128">
        <f>'Grave Sales'!L192</f>
        <v>5485</v>
      </c>
      <c r="E19" s="129">
        <f>SUM(E14:E18)</f>
        <v>3895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opLeftCell="B1" zoomScale="90" zoomScaleNormal="90" workbookViewId="0">
      <pane ySplit="1" topLeftCell="A112" activePane="bottomLeft" state="frozen"/>
      <selection activeCell="D1" sqref="D1"/>
      <selection pane="bottomLeft" activeCell="G107" sqref="G107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6.140625" customWidth="1"/>
    <col min="7" max="7" width="24.42578125" style="7" customWidth="1"/>
    <col min="8" max="8" width="13.85546875" style="178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65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72</v>
      </c>
      <c r="G2" s="25"/>
      <c r="H2" s="166"/>
      <c r="I2" s="25"/>
      <c r="J2" s="25"/>
      <c r="K2" s="68">
        <f>SUM(H3:H9)</f>
        <v>600</v>
      </c>
      <c r="L2" s="27"/>
      <c r="M2" s="28">
        <f>SUM(L3:L10)</f>
        <v>1</v>
      </c>
      <c r="N2" s="28" t="s">
        <v>1</v>
      </c>
    </row>
    <row r="3" spans="1:14" x14ac:dyDescent="0.25">
      <c r="A3" s="2" t="s">
        <v>16</v>
      </c>
      <c r="B3" t="s">
        <v>60</v>
      </c>
      <c r="C3" s="185" t="s">
        <v>95</v>
      </c>
      <c r="D3" s="185">
        <v>2377</v>
      </c>
      <c r="E3" s="185" t="s">
        <v>97</v>
      </c>
      <c r="F3" s="185" t="s">
        <v>96</v>
      </c>
      <c r="G3" s="186">
        <v>-1</v>
      </c>
      <c r="H3" s="187">
        <v>600</v>
      </c>
      <c r="L3" s="16">
        <f t="shared" ref="L3:L9" si="0">IF(G3=-1,1,"")</f>
        <v>1</v>
      </c>
      <c r="M3" s="16"/>
      <c r="N3" s="16"/>
    </row>
    <row r="4" spans="1:14" x14ac:dyDescent="0.25">
      <c r="A4" s="2" t="s">
        <v>16</v>
      </c>
      <c r="B4" t="s">
        <v>60</v>
      </c>
      <c r="C4" s="140"/>
      <c r="D4" s="140"/>
      <c r="E4" s="140"/>
      <c r="F4" s="140"/>
      <c r="G4" s="179"/>
      <c r="H4" s="167"/>
      <c r="L4" s="16" t="str">
        <f t="shared" si="0"/>
        <v/>
      </c>
      <c r="M4" s="16"/>
      <c r="N4" s="16"/>
    </row>
    <row r="5" spans="1:14" x14ac:dyDescent="0.25">
      <c r="A5" s="2" t="s">
        <v>16</v>
      </c>
      <c r="B5" t="s">
        <v>60</v>
      </c>
      <c r="C5" s="140"/>
      <c r="D5" s="140"/>
      <c r="E5" s="140"/>
      <c r="F5" s="140"/>
      <c r="G5" s="179"/>
      <c r="H5" s="167"/>
      <c r="L5" s="16" t="str">
        <f t="shared" si="0"/>
        <v/>
      </c>
      <c r="M5" s="16"/>
      <c r="N5" s="16"/>
    </row>
    <row r="6" spans="1:14" x14ac:dyDescent="0.25">
      <c r="A6" s="2" t="s">
        <v>16</v>
      </c>
      <c r="B6" t="s">
        <v>60</v>
      </c>
      <c r="C6" s="140"/>
      <c r="D6" s="140"/>
      <c r="E6" s="140"/>
      <c r="F6" s="140"/>
      <c r="G6" s="179"/>
      <c r="H6" s="167"/>
      <c r="L6" s="16" t="str">
        <f t="shared" si="0"/>
        <v/>
      </c>
      <c r="M6" s="16"/>
      <c r="N6" s="16"/>
    </row>
    <row r="7" spans="1:14" x14ac:dyDescent="0.25">
      <c r="A7" s="2" t="s">
        <v>16</v>
      </c>
      <c r="B7" t="s">
        <v>60</v>
      </c>
      <c r="H7" s="156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60</v>
      </c>
      <c r="H8" s="156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56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1"/>
      <c r="E10" s="142"/>
      <c r="F10" s="89" t="s">
        <v>73</v>
      </c>
      <c r="G10" s="141"/>
      <c r="H10" s="168"/>
      <c r="I10" s="88"/>
      <c r="J10" s="88"/>
      <c r="K10" s="143">
        <f>SUM(H11:H34)</f>
        <v>5600</v>
      </c>
      <c r="L10" s="144"/>
      <c r="M10" s="145">
        <f>SUM(L11:L34)</f>
        <v>7</v>
      </c>
      <c r="N10" s="145" t="s">
        <v>2</v>
      </c>
    </row>
    <row r="11" spans="1:14" x14ac:dyDescent="0.25">
      <c r="A11" s="2" t="s">
        <v>16</v>
      </c>
      <c r="B11" t="s">
        <v>60</v>
      </c>
      <c r="C11" s="188">
        <v>45754</v>
      </c>
      <c r="D11" s="189">
        <v>2374</v>
      </c>
      <c r="E11" s="189" t="s">
        <v>134</v>
      </c>
      <c r="F11" s="189" t="s">
        <v>135</v>
      </c>
      <c r="G11" s="186">
        <v>-1</v>
      </c>
      <c r="H11" s="187">
        <v>800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60</v>
      </c>
      <c r="C12" s="189" t="s">
        <v>136</v>
      </c>
      <c r="D12" s="189">
        <v>2397</v>
      </c>
      <c r="E12" s="189" t="s">
        <v>137</v>
      </c>
      <c r="F12" s="189" t="s">
        <v>138</v>
      </c>
      <c r="G12" s="186">
        <v>-1</v>
      </c>
      <c r="H12" s="187">
        <v>800</v>
      </c>
      <c r="L12" s="16">
        <f t="shared" si="1"/>
        <v>1</v>
      </c>
      <c r="M12" s="16"/>
      <c r="N12" s="16"/>
    </row>
    <row r="13" spans="1:14" ht="22.5" x14ac:dyDescent="0.25">
      <c r="A13" s="2" t="s">
        <v>16</v>
      </c>
      <c r="B13" t="s">
        <v>60</v>
      </c>
      <c r="C13" s="189" t="s">
        <v>139</v>
      </c>
      <c r="D13" s="189">
        <v>2404</v>
      </c>
      <c r="E13" s="189" t="s">
        <v>140</v>
      </c>
      <c r="F13" s="189" t="s">
        <v>141</v>
      </c>
      <c r="G13" s="186">
        <v>-1</v>
      </c>
      <c r="H13" s="187">
        <v>800</v>
      </c>
      <c r="L13" s="16">
        <f t="shared" si="1"/>
        <v>1</v>
      </c>
      <c r="M13" s="16"/>
      <c r="N13" s="16"/>
    </row>
    <row r="14" spans="1:14" x14ac:dyDescent="0.25">
      <c r="A14" s="2" t="s">
        <v>16</v>
      </c>
      <c r="B14" t="s">
        <v>60</v>
      </c>
      <c r="C14" s="189" t="s">
        <v>142</v>
      </c>
      <c r="D14" s="189">
        <v>2407</v>
      </c>
      <c r="E14" s="189" t="s">
        <v>143</v>
      </c>
      <c r="F14" s="189" t="s">
        <v>144</v>
      </c>
      <c r="G14" s="186">
        <v>-1</v>
      </c>
      <c r="H14" s="187">
        <v>800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60</v>
      </c>
      <c r="C15" s="189" t="s">
        <v>145</v>
      </c>
      <c r="D15" s="189">
        <v>2408</v>
      </c>
      <c r="E15" s="189" t="s">
        <v>146</v>
      </c>
      <c r="F15" s="189" t="s">
        <v>147</v>
      </c>
      <c r="G15" s="186">
        <v>-1</v>
      </c>
      <c r="H15" s="187">
        <v>800</v>
      </c>
      <c r="L15" s="16">
        <f t="shared" si="1"/>
        <v>1</v>
      </c>
      <c r="M15" s="16"/>
      <c r="N15" s="16"/>
    </row>
    <row r="16" spans="1:14" x14ac:dyDescent="0.25">
      <c r="A16" s="181" t="s">
        <v>16</v>
      </c>
      <c r="B16" s="85" t="s">
        <v>60</v>
      </c>
      <c r="C16" s="189" t="s">
        <v>148</v>
      </c>
      <c r="D16" s="189">
        <v>2412</v>
      </c>
      <c r="E16" s="189" t="s">
        <v>149</v>
      </c>
      <c r="F16" s="189" t="s">
        <v>150</v>
      </c>
      <c r="G16" s="186">
        <v>-1</v>
      </c>
      <c r="H16" s="187">
        <v>800</v>
      </c>
      <c r="I16" s="85"/>
      <c r="J16" s="85"/>
      <c r="K16" s="162"/>
      <c r="L16" s="180">
        <f t="shared" si="1"/>
        <v>1</v>
      </c>
      <c r="M16" s="163"/>
      <c r="N16" s="163"/>
    </row>
    <row r="17" spans="1:14" ht="27.75" customHeight="1" x14ac:dyDescent="0.25">
      <c r="A17" s="2" t="s">
        <v>16</v>
      </c>
      <c r="B17" t="s">
        <v>60</v>
      </c>
      <c r="C17" s="189" t="s">
        <v>151</v>
      </c>
      <c r="D17" s="189">
        <v>2420</v>
      </c>
      <c r="E17" s="189" t="s">
        <v>152</v>
      </c>
      <c r="F17" s="189" t="s">
        <v>153</v>
      </c>
      <c r="G17" s="186">
        <v>-1</v>
      </c>
      <c r="H17" s="187">
        <v>800</v>
      </c>
      <c r="L17" s="16">
        <f t="shared" si="1"/>
        <v>1</v>
      </c>
      <c r="M17" s="16"/>
      <c r="N17" s="16"/>
    </row>
    <row r="18" spans="1:14" x14ac:dyDescent="0.25">
      <c r="A18" s="2" t="s">
        <v>16</v>
      </c>
      <c r="B18" t="s">
        <v>60</v>
      </c>
      <c r="C18" s="160"/>
      <c r="D18" s="85"/>
      <c r="E18" s="85"/>
      <c r="F18" s="85"/>
      <c r="H18" s="157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60</v>
      </c>
      <c r="C19" s="160"/>
      <c r="D19" s="85"/>
      <c r="E19" s="85"/>
      <c r="F19" s="85"/>
      <c r="H19" s="157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60</v>
      </c>
      <c r="C20" s="160"/>
      <c r="D20" s="85"/>
      <c r="E20" s="85"/>
      <c r="F20" s="85"/>
      <c r="H20" s="157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60</v>
      </c>
      <c r="C21" s="160"/>
      <c r="D21" s="85"/>
      <c r="E21" s="85"/>
      <c r="F21" s="85"/>
      <c r="H21" s="157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60</v>
      </c>
      <c r="C22" s="160"/>
      <c r="D22" s="85"/>
      <c r="E22" s="85"/>
      <c r="F22" s="85"/>
      <c r="H22" s="157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60</v>
      </c>
      <c r="C23" s="160"/>
      <c r="D23" s="85"/>
      <c r="E23" s="85"/>
      <c r="F23" s="85"/>
      <c r="H23" s="157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60</v>
      </c>
      <c r="C24" s="160"/>
      <c r="D24" s="85"/>
      <c r="E24" s="85"/>
      <c r="F24" s="85"/>
      <c r="H24" s="157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60</v>
      </c>
      <c r="C25" s="160"/>
      <c r="D25" s="85"/>
      <c r="E25" s="85"/>
      <c r="F25" s="85"/>
      <c r="H25" s="157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60</v>
      </c>
      <c r="C26" s="160"/>
      <c r="D26" s="85"/>
      <c r="E26" s="85"/>
      <c r="F26" s="85"/>
      <c r="H26" s="157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60</v>
      </c>
      <c r="C27" s="160"/>
      <c r="D27" s="85"/>
      <c r="E27" s="85"/>
      <c r="F27" s="85"/>
      <c r="H27" s="157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60</v>
      </c>
      <c r="C28" s="160"/>
      <c r="D28" s="85"/>
      <c r="E28" s="160"/>
      <c r="F28" s="85"/>
      <c r="G28" s="106"/>
      <c r="H28" s="157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60</v>
      </c>
      <c r="C29" s="160"/>
      <c r="D29" s="85"/>
      <c r="E29" s="85"/>
      <c r="F29" s="85"/>
      <c r="H29" s="157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60</v>
      </c>
      <c r="C30" s="85"/>
      <c r="D30" s="85"/>
      <c r="E30" s="85"/>
      <c r="F30" s="85"/>
      <c r="H30" s="157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60</v>
      </c>
      <c r="C31" s="85"/>
      <c r="D31" s="85"/>
      <c r="E31" s="85"/>
      <c r="F31" s="85"/>
      <c r="H31" s="157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60</v>
      </c>
      <c r="C32" s="85"/>
      <c r="D32" s="85"/>
      <c r="E32" s="85"/>
      <c r="F32" s="85"/>
      <c r="H32" s="157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60</v>
      </c>
      <c r="C33" s="85"/>
      <c r="D33" s="85"/>
      <c r="E33" s="160"/>
      <c r="F33" s="85"/>
      <c r="H33" s="157"/>
      <c r="L33" s="16" t="str">
        <f t="shared" si="1"/>
        <v/>
      </c>
      <c r="M33" s="16"/>
      <c r="N33" s="16"/>
    </row>
    <row r="34" spans="1:14" x14ac:dyDescent="0.25">
      <c r="A34" s="2" t="s">
        <v>16</v>
      </c>
      <c r="C34" s="85"/>
      <c r="D34" s="85"/>
      <c r="E34" s="160"/>
      <c r="F34" s="85"/>
      <c r="H34" s="156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190"/>
      <c r="D35" s="190"/>
      <c r="E35" s="191"/>
      <c r="F35" s="192" t="s">
        <v>74</v>
      </c>
      <c r="G35" s="77"/>
      <c r="H35" s="170"/>
      <c r="I35" s="8"/>
      <c r="J35" s="8"/>
      <c r="K35" s="69">
        <f>SUM(H36:H53)</f>
        <v>5600</v>
      </c>
      <c r="L35" s="4"/>
      <c r="M35" s="4">
        <f>SUM(L36:L53)</f>
        <v>7</v>
      </c>
      <c r="N35" s="4" t="s">
        <v>3</v>
      </c>
    </row>
    <row r="36" spans="1:14" ht="30" x14ac:dyDescent="0.25">
      <c r="A36" s="159" t="s">
        <v>16</v>
      </c>
      <c r="B36" s="85" t="s">
        <v>60</v>
      </c>
      <c r="C36" s="160" t="s">
        <v>246</v>
      </c>
      <c r="D36" s="85">
        <v>2432</v>
      </c>
      <c r="E36" s="85" t="s">
        <v>247</v>
      </c>
      <c r="F36" s="161" t="s">
        <v>248</v>
      </c>
      <c r="G36" s="164">
        <v>-1</v>
      </c>
      <c r="H36" s="169">
        <v>800</v>
      </c>
      <c r="I36" s="85"/>
      <c r="J36" s="85"/>
      <c r="K36" s="162"/>
      <c r="L36" s="16">
        <f t="shared" ref="L36:L53" si="2">IF(G36=-1,1,"")</f>
        <v>1</v>
      </c>
      <c r="M36" s="163"/>
      <c r="N36" s="163"/>
    </row>
    <row r="37" spans="1:14" x14ac:dyDescent="0.25">
      <c r="A37" s="2" t="s">
        <v>16</v>
      </c>
      <c r="B37" t="s">
        <v>60</v>
      </c>
      <c r="C37" s="85" t="s">
        <v>249</v>
      </c>
      <c r="D37" s="85">
        <v>2434</v>
      </c>
      <c r="E37" s="160" t="s">
        <v>250</v>
      </c>
      <c r="F37" s="85" t="s">
        <v>251</v>
      </c>
      <c r="G37" s="7">
        <v>-1</v>
      </c>
      <c r="H37" s="156">
        <v>800</v>
      </c>
      <c r="L37" s="16">
        <f t="shared" si="2"/>
        <v>1</v>
      </c>
      <c r="M37" s="16"/>
      <c r="N37" s="16"/>
    </row>
    <row r="38" spans="1:14" x14ac:dyDescent="0.25">
      <c r="A38" s="2" t="s">
        <v>16</v>
      </c>
      <c r="B38" t="s">
        <v>60</v>
      </c>
      <c r="C38" s="85" t="s">
        <v>252</v>
      </c>
      <c r="D38" s="85">
        <v>2443</v>
      </c>
      <c r="E38" s="160" t="s">
        <v>253</v>
      </c>
      <c r="F38" s="85" t="s">
        <v>254</v>
      </c>
      <c r="G38" s="7">
        <v>-3</v>
      </c>
      <c r="H38" s="156">
        <v>0</v>
      </c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60</v>
      </c>
      <c r="C39" s="85" t="s">
        <v>252</v>
      </c>
      <c r="D39" s="85">
        <v>2443</v>
      </c>
      <c r="E39" s="160" t="s">
        <v>253</v>
      </c>
      <c r="F39" s="85" t="s">
        <v>255</v>
      </c>
      <c r="G39" s="7">
        <v>-1</v>
      </c>
      <c r="H39" s="156">
        <v>800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60</v>
      </c>
      <c r="C40" s="85" t="s">
        <v>256</v>
      </c>
      <c r="D40" s="85">
        <v>2447</v>
      </c>
      <c r="E40" s="160" t="s">
        <v>257</v>
      </c>
      <c r="F40" s="85" t="s">
        <v>258</v>
      </c>
      <c r="G40" s="7">
        <v>-1</v>
      </c>
      <c r="H40" s="156">
        <v>800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60</v>
      </c>
      <c r="C41" s="85" t="s">
        <v>280</v>
      </c>
      <c r="D41" s="85">
        <v>2448</v>
      </c>
      <c r="E41" s="160" t="s">
        <v>287</v>
      </c>
      <c r="F41" s="85" t="s">
        <v>288</v>
      </c>
      <c r="G41" s="7">
        <v>-1</v>
      </c>
      <c r="H41" s="156">
        <v>800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60</v>
      </c>
      <c r="C42" s="85" t="s">
        <v>289</v>
      </c>
      <c r="D42" s="85">
        <v>2452</v>
      </c>
      <c r="E42" s="160" t="s">
        <v>290</v>
      </c>
      <c r="F42" s="85" t="s">
        <v>291</v>
      </c>
      <c r="G42" s="7">
        <v>-1</v>
      </c>
      <c r="H42" s="156">
        <v>800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60</v>
      </c>
      <c r="C43" s="85" t="s">
        <v>289</v>
      </c>
      <c r="D43" s="85">
        <v>2453</v>
      </c>
      <c r="E43" s="160" t="s">
        <v>292</v>
      </c>
      <c r="F43" s="85" t="s">
        <v>293</v>
      </c>
      <c r="G43" s="7">
        <v>-1</v>
      </c>
      <c r="H43" s="156">
        <v>800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60</v>
      </c>
      <c r="C44" s="85"/>
      <c r="D44" s="85"/>
      <c r="E44" s="160"/>
      <c r="F44" s="85"/>
      <c r="H44" s="156"/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60</v>
      </c>
      <c r="C45" s="85"/>
      <c r="D45" s="85"/>
      <c r="E45" s="160"/>
      <c r="F45" s="85"/>
      <c r="H45" s="156"/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60</v>
      </c>
      <c r="C46" s="85"/>
      <c r="D46" s="85"/>
      <c r="E46" s="160"/>
      <c r="F46" s="85"/>
      <c r="H46" s="156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60</v>
      </c>
      <c r="C47" s="85"/>
      <c r="D47" s="85"/>
      <c r="E47" s="160"/>
      <c r="F47" s="85"/>
      <c r="H47" s="156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60</v>
      </c>
      <c r="C48" s="85"/>
      <c r="D48" s="85"/>
      <c r="E48" s="160"/>
      <c r="F48" s="85"/>
      <c r="H48" s="156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60</v>
      </c>
      <c r="C49" s="85"/>
      <c r="D49" s="85"/>
      <c r="E49" s="160"/>
      <c r="F49" s="85"/>
      <c r="H49" s="156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60</v>
      </c>
      <c r="C50" s="85"/>
      <c r="D50" s="85"/>
      <c r="E50" s="160"/>
      <c r="F50" s="85"/>
      <c r="H50" s="156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60</v>
      </c>
      <c r="C51" s="85"/>
      <c r="D51" s="85"/>
      <c r="E51" s="160"/>
      <c r="F51" s="85"/>
      <c r="H51" s="156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60</v>
      </c>
      <c r="C52" s="85"/>
      <c r="D52" s="85"/>
      <c r="E52" s="160"/>
      <c r="F52" s="85"/>
      <c r="H52" s="156"/>
      <c r="L52" s="16" t="str">
        <f t="shared" si="2"/>
        <v/>
      </c>
      <c r="M52" s="16"/>
      <c r="N52" s="16"/>
    </row>
    <row r="53" spans="1:14" x14ac:dyDescent="0.25">
      <c r="A53" s="2" t="s">
        <v>16</v>
      </c>
      <c r="C53" s="85"/>
      <c r="D53" s="85"/>
      <c r="E53" s="160"/>
      <c r="F53" s="85"/>
      <c r="H53" s="156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93"/>
      <c r="D54" s="193"/>
      <c r="E54" s="194"/>
      <c r="F54" s="195" t="s">
        <v>75</v>
      </c>
      <c r="G54" s="78"/>
      <c r="H54" s="171"/>
      <c r="I54" s="11"/>
      <c r="J54" s="11"/>
      <c r="K54" s="70">
        <f>SUM(H55:H67)</f>
        <v>0</v>
      </c>
      <c r="L54" s="35"/>
      <c r="M54" s="35">
        <f>SUM(L55:L67)</f>
        <v>0</v>
      </c>
      <c r="N54" s="35" t="s">
        <v>4</v>
      </c>
    </row>
    <row r="55" spans="1:14" x14ac:dyDescent="0.25">
      <c r="A55" s="2" t="s">
        <v>16</v>
      </c>
      <c r="B55" t="s">
        <v>60</v>
      </c>
      <c r="C55" s="160"/>
      <c r="D55" s="85"/>
      <c r="E55" s="160"/>
      <c r="F55" s="85"/>
      <c r="H55" s="156"/>
      <c r="L55" s="16" t="str">
        <f>IF(G56=-1,1,"")</f>
        <v/>
      </c>
      <c r="M55" s="16"/>
      <c r="N55" s="16"/>
    </row>
    <row r="56" spans="1:14" x14ac:dyDescent="0.25">
      <c r="A56" s="2" t="s">
        <v>16</v>
      </c>
      <c r="B56" t="s">
        <v>60</v>
      </c>
      <c r="C56" s="160"/>
      <c r="D56" s="85"/>
      <c r="E56" s="160"/>
      <c r="F56" s="85"/>
      <c r="H56" s="156"/>
      <c r="L56" s="16" t="str">
        <f>IF(G55=-1,1,"")</f>
        <v/>
      </c>
      <c r="M56" s="16"/>
      <c r="N56" s="16"/>
    </row>
    <row r="57" spans="1:14" x14ac:dyDescent="0.25">
      <c r="A57" s="2" t="s">
        <v>16</v>
      </c>
      <c r="B57" t="s">
        <v>60</v>
      </c>
      <c r="C57" s="85"/>
      <c r="D57" s="85"/>
      <c r="E57" s="160"/>
      <c r="F57" s="85"/>
      <c r="H57" s="156"/>
      <c r="L57" s="16" t="str">
        <f t="shared" ref="L57:L67" si="3">IF(G57=-1,1,"")</f>
        <v/>
      </c>
      <c r="M57" s="16"/>
      <c r="N57" s="16"/>
    </row>
    <row r="58" spans="1:14" x14ac:dyDescent="0.25">
      <c r="A58" s="2" t="s">
        <v>16</v>
      </c>
      <c r="B58" t="s">
        <v>60</v>
      </c>
      <c r="C58" s="85"/>
      <c r="D58" s="85"/>
      <c r="E58" s="160"/>
      <c r="F58" s="85"/>
      <c r="H58" s="156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60</v>
      </c>
      <c r="C59" s="85"/>
      <c r="D59" s="85"/>
      <c r="E59" s="160"/>
      <c r="F59" s="85"/>
      <c r="H59" s="156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60</v>
      </c>
      <c r="C60" s="85"/>
      <c r="D60" s="85"/>
      <c r="E60" s="160"/>
      <c r="F60" s="85"/>
      <c r="H60" s="156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60</v>
      </c>
      <c r="C61" s="85"/>
      <c r="D61" s="85"/>
      <c r="E61" s="160"/>
      <c r="F61" s="85"/>
      <c r="H61" s="156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60</v>
      </c>
      <c r="C62" s="85"/>
      <c r="D62" s="85"/>
      <c r="E62" s="160"/>
      <c r="F62" s="85"/>
      <c r="H62" s="156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60</v>
      </c>
      <c r="C63" s="85"/>
      <c r="D63" s="85"/>
      <c r="E63" s="160"/>
      <c r="F63" s="85"/>
      <c r="H63" s="156"/>
      <c r="L63" s="16" t="str">
        <f t="shared" si="3"/>
        <v/>
      </c>
      <c r="M63" s="16"/>
      <c r="N63" s="16"/>
    </row>
    <row r="64" spans="1:14" x14ac:dyDescent="0.25">
      <c r="A64" s="2" t="s">
        <v>16</v>
      </c>
      <c r="C64" s="85"/>
      <c r="D64" s="85"/>
      <c r="E64" s="160"/>
      <c r="F64" s="85"/>
      <c r="H64" s="156"/>
      <c r="L64" s="16" t="str">
        <f t="shared" si="3"/>
        <v/>
      </c>
      <c r="M64" s="16"/>
      <c r="N64" s="16"/>
    </row>
    <row r="65" spans="1:14" x14ac:dyDescent="0.25">
      <c r="A65" s="2" t="s">
        <v>16</v>
      </c>
      <c r="C65" s="85"/>
      <c r="D65" s="85"/>
      <c r="E65" s="160"/>
      <c r="F65" s="85"/>
      <c r="H65" s="156"/>
      <c r="L65" s="16" t="str">
        <f t="shared" si="3"/>
        <v/>
      </c>
      <c r="M65" s="16"/>
      <c r="N65" s="16"/>
    </row>
    <row r="66" spans="1:14" x14ac:dyDescent="0.25">
      <c r="A66" s="2" t="s">
        <v>16</v>
      </c>
      <c r="C66" s="85"/>
      <c r="D66" s="85"/>
      <c r="E66" s="160"/>
      <c r="F66" s="85"/>
      <c r="H66" s="156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56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2"/>
      <c r="I68" s="13"/>
      <c r="J68" s="13"/>
      <c r="K68" s="71">
        <f>ABS(K2+K10+K35+K54)</f>
        <v>11800</v>
      </c>
      <c r="L68" s="22" t="s">
        <v>16</v>
      </c>
      <c r="M68" s="22">
        <f>SUM(M2:M67)</f>
        <v>15</v>
      </c>
      <c r="N68" s="22" t="s">
        <v>27</v>
      </c>
    </row>
    <row r="69" spans="1:14" x14ac:dyDescent="0.25">
      <c r="H69" s="156"/>
    </row>
    <row r="70" spans="1:14" x14ac:dyDescent="0.25">
      <c r="H70" s="156"/>
      <c r="L70" s="2"/>
      <c r="M70" s="2"/>
      <c r="N70" s="2"/>
    </row>
    <row r="71" spans="1:14" x14ac:dyDescent="0.25">
      <c r="H71" s="156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73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74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72</v>
      </c>
      <c r="G74" s="80"/>
      <c r="H74" s="175"/>
      <c r="I74" s="24"/>
      <c r="J74" s="24"/>
      <c r="K74" s="73">
        <f>SUM(H75:H85)</f>
        <v>4800</v>
      </c>
      <c r="L74" s="28" t="s">
        <v>13</v>
      </c>
      <c r="M74" s="28">
        <f>SUM(L75:L85)</f>
        <v>6</v>
      </c>
      <c r="N74" s="28" t="s">
        <v>1</v>
      </c>
    </row>
    <row r="75" spans="1:14" x14ac:dyDescent="0.25">
      <c r="A75" s="2" t="s">
        <v>17</v>
      </c>
      <c r="B75" t="s">
        <v>59</v>
      </c>
      <c r="C75" s="185" t="s">
        <v>98</v>
      </c>
      <c r="D75" s="185">
        <v>2362</v>
      </c>
      <c r="E75" s="185" t="s">
        <v>99</v>
      </c>
      <c r="F75" s="185" t="s">
        <v>100</v>
      </c>
      <c r="G75" s="186">
        <v>-1</v>
      </c>
      <c r="H75" s="187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59</v>
      </c>
      <c r="C76" s="185" t="s">
        <v>101</v>
      </c>
      <c r="D76" s="185">
        <v>2367</v>
      </c>
      <c r="E76" s="185" t="s">
        <v>102</v>
      </c>
      <c r="F76" s="185" t="s">
        <v>103</v>
      </c>
      <c r="G76" s="186">
        <v>-1</v>
      </c>
      <c r="H76" s="187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59</v>
      </c>
      <c r="C77" s="185" t="s">
        <v>104</v>
      </c>
      <c r="D77" s="185">
        <v>2369</v>
      </c>
      <c r="E77" s="185" t="s">
        <v>105</v>
      </c>
      <c r="F77" s="185" t="s">
        <v>106</v>
      </c>
      <c r="G77" s="186">
        <v>-1</v>
      </c>
      <c r="H77" s="187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59</v>
      </c>
      <c r="C78" s="185" t="s">
        <v>107</v>
      </c>
      <c r="D78" s="185">
        <v>2371</v>
      </c>
      <c r="E78" s="185" t="s">
        <v>86</v>
      </c>
      <c r="F78" s="185" t="s">
        <v>108</v>
      </c>
      <c r="G78" s="186">
        <v>-1</v>
      </c>
      <c r="H78" s="187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59</v>
      </c>
      <c r="C79" s="185" t="s">
        <v>109</v>
      </c>
      <c r="D79" s="185">
        <v>2375</v>
      </c>
      <c r="E79" s="185" t="s">
        <v>110</v>
      </c>
      <c r="F79" s="185" t="s">
        <v>111</v>
      </c>
      <c r="G79" s="186">
        <v>-1</v>
      </c>
      <c r="H79" s="187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59</v>
      </c>
      <c r="C80" s="185" t="s">
        <v>95</v>
      </c>
      <c r="D80" s="185">
        <v>2376</v>
      </c>
      <c r="E80" s="185" t="s">
        <v>112</v>
      </c>
      <c r="F80" s="185" t="s">
        <v>113</v>
      </c>
      <c r="G80" s="186">
        <v>-1</v>
      </c>
      <c r="H80" s="187">
        <v>800</v>
      </c>
      <c r="I80" s="36"/>
      <c r="J80" s="36"/>
      <c r="K80" s="74"/>
      <c r="L80" s="16">
        <f t="shared" si="4"/>
        <v>1</v>
      </c>
      <c r="M80" s="16"/>
      <c r="N80" s="16"/>
    </row>
    <row r="81" spans="1:14" x14ac:dyDescent="0.25">
      <c r="A81" s="2" t="s">
        <v>17</v>
      </c>
      <c r="B81" t="s">
        <v>59</v>
      </c>
      <c r="H81" s="156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59</v>
      </c>
      <c r="H82" s="156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59</v>
      </c>
      <c r="C83" s="36"/>
      <c r="D83" s="81"/>
      <c r="E83" s="37"/>
      <c r="F83" s="36"/>
      <c r="G83" s="81"/>
      <c r="H83" s="176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59</v>
      </c>
      <c r="C84" s="36"/>
      <c r="D84" s="81"/>
      <c r="E84" s="37"/>
      <c r="F84" s="36"/>
      <c r="G84" s="81"/>
      <c r="H84" s="176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76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1"/>
      <c r="E86" s="142"/>
      <c r="F86" s="89" t="s">
        <v>73</v>
      </c>
      <c r="G86" s="141"/>
      <c r="H86" s="168"/>
      <c r="I86" s="88"/>
      <c r="J86" s="88"/>
      <c r="K86" s="143">
        <f>SUM(H87:H98)</f>
        <v>8000</v>
      </c>
      <c r="L86" s="145"/>
      <c r="M86" s="145">
        <f>SUM(L87:L98)</f>
        <v>8</v>
      </c>
      <c r="N86" s="145" t="s">
        <v>2</v>
      </c>
    </row>
    <row r="87" spans="1:14" x14ac:dyDescent="0.25">
      <c r="A87" s="2" t="s">
        <v>17</v>
      </c>
      <c r="B87" t="s">
        <v>59</v>
      </c>
      <c r="C87" s="196" t="s">
        <v>154</v>
      </c>
      <c r="D87" s="196">
        <v>2386</v>
      </c>
      <c r="E87" s="196" t="s">
        <v>155</v>
      </c>
      <c r="F87" s="196" t="s">
        <v>156</v>
      </c>
      <c r="G87" s="197">
        <v>-1</v>
      </c>
      <c r="H87" s="198">
        <v>1000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59</v>
      </c>
      <c r="C88" s="196" t="s">
        <v>157</v>
      </c>
      <c r="D88" s="196">
        <v>2391</v>
      </c>
      <c r="E88" s="196" t="s">
        <v>158</v>
      </c>
      <c r="F88" s="196" t="s">
        <v>159</v>
      </c>
      <c r="G88" s="197">
        <v>-1</v>
      </c>
      <c r="H88" s="198">
        <v>1000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59</v>
      </c>
      <c r="C89" s="196" t="s">
        <v>160</v>
      </c>
      <c r="D89" s="196">
        <v>2399</v>
      </c>
      <c r="E89" s="196" t="s">
        <v>161</v>
      </c>
      <c r="F89" s="196" t="s">
        <v>162</v>
      </c>
      <c r="G89" s="197">
        <v>-1</v>
      </c>
      <c r="H89" s="198">
        <v>1000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59</v>
      </c>
      <c r="C90" s="196" t="s">
        <v>139</v>
      </c>
      <c r="D90" s="196">
        <v>2405</v>
      </c>
      <c r="E90" s="196" t="s">
        <v>163</v>
      </c>
      <c r="F90" s="196" t="s">
        <v>164</v>
      </c>
      <c r="G90" s="197">
        <v>-1</v>
      </c>
      <c r="H90" s="198">
        <v>1000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59</v>
      </c>
      <c r="C91" s="196" t="s">
        <v>165</v>
      </c>
      <c r="D91" s="196">
        <v>2409</v>
      </c>
      <c r="E91" s="196" t="s">
        <v>166</v>
      </c>
      <c r="F91" s="196" t="s">
        <v>167</v>
      </c>
      <c r="G91" s="197">
        <v>-1</v>
      </c>
      <c r="H91" s="198">
        <v>1000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59</v>
      </c>
      <c r="C92" s="196" t="s">
        <v>151</v>
      </c>
      <c r="D92" s="196">
        <v>2421</v>
      </c>
      <c r="E92" s="196" t="s">
        <v>168</v>
      </c>
      <c r="F92" s="196" t="s">
        <v>169</v>
      </c>
      <c r="G92" s="197">
        <v>-1</v>
      </c>
      <c r="H92" s="198">
        <v>1000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59</v>
      </c>
      <c r="C93" s="196" t="s">
        <v>170</v>
      </c>
      <c r="D93" s="196">
        <v>2423</v>
      </c>
      <c r="E93" s="196" t="s">
        <v>171</v>
      </c>
      <c r="F93" s="196" t="s">
        <v>172</v>
      </c>
      <c r="G93" s="197">
        <v>-1</v>
      </c>
      <c r="H93" s="198">
        <v>1000</v>
      </c>
      <c r="I93" s="36"/>
      <c r="J93" s="36"/>
      <c r="K93" s="74"/>
      <c r="L93" s="16">
        <f t="shared" si="5"/>
        <v>1</v>
      </c>
      <c r="M93" s="16"/>
      <c r="N93" s="16"/>
    </row>
    <row r="94" spans="1:14" ht="22.5" x14ac:dyDescent="0.25">
      <c r="A94" s="2" t="s">
        <v>17</v>
      </c>
      <c r="B94" t="s">
        <v>59</v>
      </c>
      <c r="C94" s="200" t="s">
        <v>236</v>
      </c>
      <c r="D94" s="189">
        <v>2425</v>
      </c>
      <c r="E94" s="200" t="s">
        <v>241</v>
      </c>
      <c r="F94" s="200" t="s">
        <v>242</v>
      </c>
      <c r="G94" s="200">
        <v>-1</v>
      </c>
      <c r="H94" s="201">
        <v>1000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59</v>
      </c>
      <c r="C95" s="36"/>
      <c r="D95" s="81"/>
      <c r="E95" s="37"/>
      <c r="F95" s="36"/>
      <c r="G95" s="81"/>
      <c r="H95" s="176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59</v>
      </c>
      <c r="C96" s="36"/>
      <c r="D96" s="81"/>
      <c r="E96" s="37"/>
      <c r="F96" s="36"/>
      <c r="G96" s="81"/>
      <c r="H96" s="176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59</v>
      </c>
      <c r="C97" s="36"/>
      <c r="D97" s="81"/>
      <c r="E97" s="37"/>
      <c r="F97" s="36"/>
      <c r="G97" s="81"/>
      <c r="H97" s="176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59</v>
      </c>
      <c r="C98" s="36"/>
      <c r="D98" s="81"/>
      <c r="E98" s="37"/>
      <c r="F98" s="36"/>
      <c r="G98" s="81"/>
      <c r="H98" s="176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1" t="s">
        <v>74</v>
      </c>
      <c r="G99" s="77"/>
      <c r="H99" s="170"/>
      <c r="I99" s="8"/>
      <c r="J99" s="8"/>
      <c r="K99" s="69">
        <f>SUM(H100:H108)</f>
        <v>6000</v>
      </c>
      <c r="L99" s="4"/>
      <c r="M99" s="4">
        <f>SUM(L100:L108)</f>
        <v>6</v>
      </c>
      <c r="N99" s="4" t="s">
        <v>3</v>
      </c>
    </row>
    <row r="100" spans="1:14" x14ac:dyDescent="0.25">
      <c r="A100" s="2" t="s">
        <v>17</v>
      </c>
      <c r="B100" t="s">
        <v>59</v>
      </c>
      <c r="C100" s="36" t="s">
        <v>249</v>
      </c>
      <c r="D100" s="81">
        <v>2436</v>
      </c>
      <c r="E100" s="37" t="s">
        <v>259</v>
      </c>
      <c r="F100" s="36" t="s">
        <v>260</v>
      </c>
      <c r="G100" s="81">
        <v>-1</v>
      </c>
      <c r="H100" s="176">
        <v>1000</v>
      </c>
      <c r="I100" s="36"/>
      <c r="J100" s="36"/>
      <c r="K100" s="74"/>
      <c r="L100" s="16">
        <f t="shared" ref="L100:L108" si="6">IF(G100=-1,1,"")</f>
        <v>1</v>
      </c>
      <c r="M100" s="16"/>
      <c r="N100" s="16"/>
    </row>
    <row r="101" spans="1:14" x14ac:dyDescent="0.25">
      <c r="A101" s="2" t="s">
        <v>17</v>
      </c>
      <c r="B101" t="s">
        <v>59</v>
      </c>
      <c r="C101" s="36" t="s">
        <v>249</v>
      </c>
      <c r="D101" s="81">
        <v>2435</v>
      </c>
      <c r="E101" s="37" t="s">
        <v>261</v>
      </c>
      <c r="F101" s="36" t="s">
        <v>262</v>
      </c>
      <c r="G101" s="81">
        <v>-1</v>
      </c>
      <c r="H101" s="176">
        <v>1000</v>
      </c>
      <c r="I101" s="36"/>
      <c r="J101" s="36"/>
      <c r="K101" s="74"/>
      <c r="L101" s="16">
        <f t="shared" si="6"/>
        <v>1</v>
      </c>
      <c r="M101" s="16"/>
      <c r="N101" s="16"/>
    </row>
    <row r="102" spans="1:14" x14ac:dyDescent="0.25">
      <c r="A102" s="2" t="s">
        <v>17</v>
      </c>
      <c r="B102" t="s">
        <v>59</v>
      </c>
      <c r="C102" s="36" t="s">
        <v>252</v>
      </c>
      <c r="D102" s="81">
        <v>2441</v>
      </c>
      <c r="E102" s="37" t="s">
        <v>263</v>
      </c>
      <c r="F102" s="36" t="s">
        <v>264</v>
      </c>
      <c r="G102" s="81">
        <v>-1</v>
      </c>
      <c r="H102" s="176">
        <v>1000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59</v>
      </c>
      <c r="C103" s="36" t="s">
        <v>280</v>
      </c>
      <c r="D103" s="81">
        <v>2448</v>
      </c>
      <c r="E103" s="37" t="s">
        <v>287</v>
      </c>
      <c r="F103" s="36" t="s">
        <v>294</v>
      </c>
      <c r="G103" s="81">
        <v>-1</v>
      </c>
      <c r="H103" s="176">
        <v>1000</v>
      </c>
      <c r="I103" s="36"/>
      <c r="J103" s="36"/>
      <c r="K103" s="74"/>
      <c r="L103" s="16">
        <f t="shared" si="6"/>
        <v>1</v>
      </c>
      <c r="M103" s="16"/>
      <c r="N103" s="16"/>
    </row>
    <row r="104" spans="1:14" x14ac:dyDescent="0.25">
      <c r="A104" s="2" t="s">
        <v>17</v>
      </c>
      <c r="B104" t="s">
        <v>59</v>
      </c>
      <c r="C104" s="36" t="s">
        <v>295</v>
      </c>
      <c r="D104" s="81">
        <v>2454</v>
      </c>
      <c r="E104" s="37" t="s">
        <v>296</v>
      </c>
      <c r="F104" s="36" t="s">
        <v>297</v>
      </c>
      <c r="G104" s="81">
        <v>-1</v>
      </c>
      <c r="H104" s="176">
        <v>1000</v>
      </c>
      <c r="I104" s="36"/>
      <c r="J104" s="36"/>
      <c r="K104" s="74"/>
      <c r="L104" s="16">
        <f t="shared" si="6"/>
        <v>1</v>
      </c>
      <c r="M104" s="16"/>
      <c r="N104" s="16"/>
    </row>
    <row r="105" spans="1:14" x14ac:dyDescent="0.25">
      <c r="A105" s="2" t="s">
        <v>17</v>
      </c>
      <c r="B105" t="s">
        <v>59</v>
      </c>
      <c r="C105" s="36" t="s">
        <v>298</v>
      </c>
      <c r="D105" s="81">
        <v>2460</v>
      </c>
      <c r="E105" s="37" t="s">
        <v>299</v>
      </c>
      <c r="F105" s="36" t="s">
        <v>300</v>
      </c>
      <c r="G105" s="81">
        <v>-1</v>
      </c>
      <c r="H105" s="176">
        <v>1000</v>
      </c>
      <c r="I105" s="36"/>
      <c r="J105" s="36"/>
      <c r="K105" s="74"/>
      <c r="L105" s="16">
        <f t="shared" si="6"/>
        <v>1</v>
      </c>
      <c r="M105" s="16"/>
      <c r="N105" s="16"/>
    </row>
    <row r="106" spans="1:14" x14ac:dyDescent="0.25">
      <c r="A106" s="2" t="s">
        <v>17</v>
      </c>
      <c r="B106" t="s">
        <v>59</v>
      </c>
      <c r="C106" s="36"/>
      <c r="D106" s="81"/>
      <c r="E106" s="37"/>
      <c r="F106" s="36"/>
      <c r="G106" s="81"/>
      <c r="H106" s="176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59</v>
      </c>
      <c r="C107" s="36"/>
      <c r="D107" s="81"/>
      <c r="E107" s="37"/>
      <c r="F107" s="36"/>
      <c r="G107" s="81"/>
      <c r="H107" s="176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76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2" t="s">
        <v>75</v>
      </c>
      <c r="G109" s="78"/>
      <c r="H109" s="171"/>
      <c r="I109" s="11"/>
      <c r="J109" s="11"/>
      <c r="K109" s="70">
        <f>SUM(H110:H120)</f>
        <v>0</v>
      </c>
      <c r="L109" s="35"/>
      <c r="M109" s="35">
        <f>SUM(L110:L120)</f>
        <v>0</v>
      </c>
      <c r="N109" s="35" t="s">
        <v>4</v>
      </c>
    </row>
    <row r="110" spans="1:14" x14ac:dyDescent="0.25">
      <c r="A110" s="2" t="s">
        <v>17</v>
      </c>
      <c r="B110" s="36" t="s">
        <v>59</v>
      </c>
      <c r="C110" s="36"/>
      <c r="D110" s="81"/>
      <c r="E110" s="37"/>
      <c r="F110" s="36"/>
      <c r="G110" s="81"/>
      <c r="H110" s="176"/>
      <c r="I110" s="36"/>
      <c r="J110" s="36"/>
      <c r="K110" s="74"/>
      <c r="L110" s="16" t="str">
        <f t="shared" ref="L110:L120" si="7">IF(G110=-1,1,"")</f>
        <v/>
      </c>
      <c r="M110" s="16"/>
      <c r="N110" s="16"/>
    </row>
    <row r="111" spans="1:14" x14ac:dyDescent="0.25">
      <c r="A111" s="2" t="s">
        <v>17</v>
      </c>
      <c r="B111" s="36" t="s">
        <v>59</v>
      </c>
      <c r="C111" s="36"/>
      <c r="D111" s="81"/>
      <c r="E111" s="37"/>
      <c r="F111" s="36"/>
      <c r="G111" s="81"/>
      <c r="H111" s="176"/>
      <c r="I111" s="36"/>
      <c r="J111" s="36"/>
      <c r="K111" s="74"/>
      <c r="L111" s="16" t="str">
        <f t="shared" si="7"/>
        <v/>
      </c>
      <c r="M111" s="16"/>
      <c r="N111" s="16"/>
    </row>
    <row r="112" spans="1:14" x14ac:dyDescent="0.25">
      <c r="A112" s="2" t="s">
        <v>17</v>
      </c>
      <c r="B112" s="36" t="s">
        <v>59</v>
      </c>
      <c r="C112" s="36"/>
      <c r="D112" s="81"/>
      <c r="E112" s="37"/>
      <c r="F112" s="36"/>
      <c r="G112" s="81"/>
      <c r="H112" s="176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t="s">
        <v>59</v>
      </c>
      <c r="H113" s="156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59</v>
      </c>
      <c r="H114" s="156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59</v>
      </c>
      <c r="H115" s="156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59</v>
      </c>
      <c r="H116" s="156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59</v>
      </c>
      <c r="H117" s="156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59</v>
      </c>
      <c r="H118" s="156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59</v>
      </c>
      <c r="H119" s="156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56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77"/>
      <c r="I121" s="34"/>
      <c r="J121" s="34"/>
      <c r="K121" s="71">
        <f>ABS(K74+K86+K99+K109)</f>
        <v>18800</v>
      </c>
      <c r="L121" s="22" t="s">
        <v>17</v>
      </c>
      <c r="M121" s="22">
        <f>SUM(M74:M120)</f>
        <v>20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11800</v>
      </c>
      <c r="L126" s="19" t="s">
        <v>16</v>
      </c>
      <c r="M126" s="19">
        <f>M68</f>
        <v>15</v>
      </c>
      <c r="N126" s="19"/>
    </row>
    <row r="127" spans="1:14" ht="18.75" x14ac:dyDescent="0.3">
      <c r="K127" s="75">
        <f>K121</f>
        <v>18800</v>
      </c>
      <c r="L127" s="19" t="s">
        <v>17</v>
      </c>
      <c r="M127" s="19">
        <f>M121</f>
        <v>20</v>
      </c>
      <c r="N127" s="19"/>
    </row>
    <row r="128" spans="1:14" ht="18.75" x14ac:dyDescent="0.3">
      <c r="F128" s="18" t="s">
        <v>20</v>
      </c>
      <c r="K128" s="76">
        <f>SUM(K126:K127)</f>
        <v>30600</v>
      </c>
      <c r="L128" s="18" t="s">
        <v>21</v>
      </c>
      <c r="M128" s="18">
        <f>SUM(M126:M127)</f>
        <v>35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38" t="s">
        <v>43</v>
      </c>
      <c r="G131" s="139"/>
      <c r="J131" s="16" t="s">
        <v>1</v>
      </c>
      <c r="K131" s="82">
        <v>45750</v>
      </c>
      <c r="L131" s="16">
        <f>M2</f>
        <v>1</v>
      </c>
      <c r="M131" s="44">
        <f>M74</f>
        <v>6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45845</v>
      </c>
      <c r="L132" s="16">
        <f>M10</f>
        <v>7</v>
      </c>
      <c r="M132" s="44">
        <f>M86</f>
        <v>8</v>
      </c>
      <c r="N132" s="38">
        <f t="shared" ref="N132:N135" si="8">(L132+M132)*35</f>
        <v>525</v>
      </c>
    </row>
    <row r="133" spans="5:14" ht="15.75" thickBot="1" x14ac:dyDescent="0.3">
      <c r="F133" s="133" t="s">
        <v>68</v>
      </c>
      <c r="G133" s="146" t="s">
        <v>76</v>
      </c>
      <c r="J133" s="3" t="s">
        <v>3</v>
      </c>
      <c r="K133" s="82"/>
      <c r="L133" s="16">
        <f>M35</f>
        <v>7</v>
      </c>
      <c r="M133" s="44">
        <f>M99</f>
        <v>6</v>
      </c>
      <c r="N133" s="38">
        <f t="shared" si="8"/>
        <v>455</v>
      </c>
    </row>
    <row r="134" spans="5:14" x14ac:dyDescent="0.25">
      <c r="F134" t="s">
        <v>64</v>
      </c>
      <c r="J134" s="3" t="s">
        <v>4</v>
      </c>
      <c r="K134" s="82"/>
      <c r="L134" s="16">
        <f>M54</f>
        <v>0</v>
      </c>
      <c r="M134" s="44">
        <f>M109</f>
        <v>0</v>
      </c>
      <c r="N134" s="38">
        <f t="shared" si="8"/>
        <v>0</v>
      </c>
    </row>
    <row r="135" spans="5:14" x14ac:dyDescent="0.25">
      <c r="F135" s="111" t="s">
        <v>83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58" t="s">
        <v>79</v>
      </c>
      <c r="F136" t="s">
        <v>77</v>
      </c>
      <c r="J136" s="39" t="s">
        <v>39</v>
      </c>
      <c r="K136" s="55"/>
      <c r="L136" s="39">
        <f>SUM(L131:L135)</f>
        <v>15</v>
      </c>
      <c r="M136" s="45">
        <f>SUM(M131:M135)</f>
        <v>20</v>
      </c>
      <c r="N136" s="40">
        <f>SUM(N131:N135)</f>
        <v>1225</v>
      </c>
    </row>
    <row r="137" spans="5:14" x14ac:dyDescent="0.25">
      <c r="F137" t="s">
        <v>78</v>
      </c>
    </row>
    <row r="138" spans="5:14" x14ac:dyDescent="0.25">
      <c r="F138" s="147" t="s">
        <v>80</v>
      </c>
      <c r="G138" s="146"/>
      <c r="L138" s="127">
        <f>L136+M136</f>
        <v>35</v>
      </c>
    </row>
    <row r="139" spans="5:14" x14ac:dyDescent="0.25">
      <c r="F139" s="147" t="s">
        <v>81</v>
      </c>
      <c r="G139" s="146"/>
    </row>
  </sheetData>
  <pageMargins left="0.25" right="0.25" top="0.75" bottom="0.75" header="0.3" footer="0.3"/>
  <pageSetup scale="61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97"/>
  <sheetViews>
    <sheetView zoomScale="90" zoomScaleNormal="90" workbookViewId="0">
      <pane ySplit="1" topLeftCell="A176" activePane="bottomLeft" state="frozen"/>
      <selection pane="bottomLeft" activeCell="E189" sqref="E189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10.42578125" style="92" customWidth="1"/>
    <col min="10" max="10" width="11.57031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63</v>
      </c>
      <c r="D1" s="66" t="s">
        <v>10</v>
      </c>
      <c r="E1" s="48" t="s">
        <v>9</v>
      </c>
      <c r="F1" s="48" t="s">
        <v>53</v>
      </c>
      <c r="G1" s="48" t="s">
        <v>54</v>
      </c>
      <c r="H1" s="148" t="s">
        <v>12</v>
      </c>
      <c r="I1" s="92" t="s">
        <v>88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72</v>
      </c>
      <c r="G2" s="25"/>
      <c r="H2" s="149"/>
      <c r="I2" s="91"/>
      <c r="J2" s="49"/>
      <c r="K2" s="109">
        <f>SUM(H3:H31)</f>
        <v>10400</v>
      </c>
      <c r="M2" s="64"/>
      <c r="N2" s="64"/>
    </row>
    <row r="3" spans="1:14" x14ac:dyDescent="0.25">
      <c r="A3" t="s">
        <v>57</v>
      </c>
      <c r="B3" s="185" t="s">
        <v>114</v>
      </c>
      <c r="C3" s="185" t="s">
        <v>61</v>
      </c>
      <c r="D3" s="185">
        <v>2361</v>
      </c>
      <c r="E3" s="185" t="s">
        <v>99</v>
      </c>
      <c r="F3" s="185" t="s">
        <v>115</v>
      </c>
      <c r="G3" s="185" t="s">
        <v>62</v>
      </c>
      <c r="H3" s="187">
        <v>1200</v>
      </c>
      <c r="I3" s="92">
        <f t="shared" ref="I3:I30" si="0">IF(H3&lt;&gt;1200,H3,0)</f>
        <v>0</v>
      </c>
      <c r="K3" s="101" t="str">
        <f t="shared" ref="K3:K8" si="1">IF(H3=-1,1,"")</f>
        <v/>
      </c>
      <c r="L3" s="63" t="str">
        <f t="shared" ref="L3:L8" si="2">IF(K3=1,J3,"")</f>
        <v/>
      </c>
      <c r="M3" s="65"/>
      <c r="N3" s="65"/>
    </row>
    <row r="4" spans="1:14" x14ac:dyDescent="0.25">
      <c r="A4" t="s">
        <v>57</v>
      </c>
      <c r="B4" s="185" t="s">
        <v>114</v>
      </c>
      <c r="C4" s="185" t="s">
        <v>61</v>
      </c>
      <c r="D4" s="185">
        <v>2361</v>
      </c>
      <c r="E4" s="185" t="s">
        <v>99</v>
      </c>
      <c r="F4" s="185" t="s">
        <v>116</v>
      </c>
      <c r="G4" s="185" t="s">
        <v>62</v>
      </c>
      <c r="H4" s="187">
        <v>1200</v>
      </c>
      <c r="I4" s="92">
        <f t="shared" si="0"/>
        <v>0</v>
      </c>
      <c r="K4" s="101" t="str">
        <f t="shared" si="1"/>
        <v/>
      </c>
      <c r="L4" s="63" t="str">
        <f t="shared" si="2"/>
        <v/>
      </c>
    </row>
    <row r="5" spans="1:14" x14ac:dyDescent="0.25">
      <c r="A5" t="s">
        <v>57</v>
      </c>
      <c r="B5" s="185" t="s">
        <v>114</v>
      </c>
      <c r="C5" s="185" t="s">
        <v>61</v>
      </c>
      <c r="D5" s="185">
        <v>2361</v>
      </c>
      <c r="E5" s="185" t="s">
        <v>99</v>
      </c>
      <c r="F5" s="185" t="s">
        <v>117</v>
      </c>
      <c r="G5" s="185" t="s">
        <v>62</v>
      </c>
      <c r="H5" s="187">
        <v>1200</v>
      </c>
      <c r="I5" s="92">
        <f t="shared" si="0"/>
        <v>0</v>
      </c>
      <c r="K5" s="101" t="str">
        <f t="shared" si="1"/>
        <v/>
      </c>
      <c r="L5" s="63" t="str">
        <f t="shared" si="2"/>
        <v/>
      </c>
    </row>
    <row r="6" spans="1:14" x14ac:dyDescent="0.25">
      <c r="A6" t="s">
        <v>57</v>
      </c>
      <c r="B6" s="185" t="s">
        <v>118</v>
      </c>
      <c r="C6" s="185" t="s">
        <v>61</v>
      </c>
      <c r="D6" s="185">
        <v>2105</v>
      </c>
      <c r="E6" s="185" t="s">
        <v>66</v>
      </c>
      <c r="F6" s="185" t="s">
        <v>70</v>
      </c>
      <c r="G6" s="185" t="s">
        <v>62</v>
      </c>
      <c r="H6" s="187">
        <v>166.67</v>
      </c>
      <c r="I6" s="92">
        <f t="shared" si="0"/>
        <v>166.67</v>
      </c>
      <c r="K6" s="101" t="str">
        <f t="shared" si="1"/>
        <v/>
      </c>
      <c r="L6" s="63" t="str">
        <f t="shared" si="2"/>
        <v/>
      </c>
    </row>
    <row r="7" spans="1:14" x14ac:dyDescent="0.25">
      <c r="A7" t="s">
        <v>57</v>
      </c>
      <c r="B7" s="185" t="s">
        <v>118</v>
      </c>
      <c r="C7" s="185" t="s">
        <v>61</v>
      </c>
      <c r="D7" s="185">
        <v>2105</v>
      </c>
      <c r="E7" s="185" t="s">
        <v>66</v>
      </c>
      <c r="F7" s="185" t="s">
        <v>67</v>
      </c>
      <c r="G7" s="185" t="s">
        <v>62</v>
      </c>
      <c r="H7" s="187">
        <v>333.33</v>
      </c>
      <c r="I7" s="92">
        <f t="shared" si="0"/>
        <v>333.33</v>
      </c>
      <c r="K7" s="101" t="str">
        <f t="shared" si="1"/>
        <v/>
      </c>
      <c r="L7" s="63" t="str">
        <f t="shared" si="2"/>
        <v/>
      </c>
    </row>
    <row r="8" spans="1:14" x14ac:dyDescent="0.25">
      <c r="A8" t="s">
        <v>57</v>
      </c>
      <c r="B8" s="185" t="s">
        <v>119</v>
      </c>
      <c r="C8" s="185" t="s">
        <v>61</v>
      </c>
      <c r="D8" s="185">
        <v>2366</v>
      </c>
      <c r="E8" s="185" t="s">
        <v>120</v>
      </c>
      <c r="F8" s="185" t="s">
        <v>121</v>
      </c>
      <c r="G8" s="185" t="s">
        <v>62</v>
      </c>
      <c r="H8" s="187">
        <v>1200</v>
      </c>
      <c r="I8" s="92">
        <f t="shared" si="0"/>
        <v>0</v>
      </c>
      <c r="K8" s="101" t="str">
        <f t="shared" si="1"/>
        <v/>
      </c>
      <c r="L8" s="63" t="str">
        <f t="shared" si="2"/>
        <v/>
      </c>
    </row>
    <row r="9" spans="1:14" x14ac:dyDescent="0.25">
      <c r="A9" t="s">
        <v>57</v>
      </c>
      <c r="B9" s="185" t="s">
        <v>119</v>
      </c>
      <c r="C9" s="185" t="s">
        <v>61</v>
      </c>
      <c r="D9" s="185">
        <v>2366</v>
      </c>
      <c r="E9" s="185" t="s">
        <v>120</v>
      </c>
      <c r="F9" s="185" t="s">
        <v>122</v>
      </c>
      <c r="G9" s="185" t="s">
        <v>62</v>
      </c>
      <c r="H9" s="187">
        <v>1200</v>
      </c>
      <c r="I9" s="92">
        <f t="shared" si="0"/>
        <v>0</v>
      </c>
    </row>
    <row r="10" spans="1:14" x14ac:dyDescent="0.25">
      <c r="A10" t="s">
        <v>57</v>
      </c>
      <c r="B10" s="185" t="s">
        <v>123</v>
      </c>
      <c r="C10" s="185" t="s">
        <v>61</v>
      </c>
      <c r="D10" s="185">
        <v>2235</v>
      </c>
      <c r="E10" s="185" t="s">
        <v>84</v>
      </c>
      <c r="F10" s="185" t="s">
        <v>85</v>
      </c>
      <c r="G10" s="185" t="s">
        <v>62</v>
      </c>
      <c r="H10" s="187">
        <v>100</v>
      </c>
      <c r="I10" s="92">
        <f t="shared" si="0"/>
        <v>100</v>
      </c>
    </row>
    <row r="11" spans="1:14" x14ac:dyDescent="0.25">
      <c r="A11" t="s">
        <v>57</v>
      </c>
      <c r="B11" s="185" t="s">
        <v>104</v>
      </c>
      <c r="C11" s="185" t="s">
        <v>61</v>
      </c>
      <c r="D11" s="185">
        <v>2181</v>
      </c>
      <c r="E11" s="185" t="s">
        <v>82</v>
      </c>
      <c r="F11" s="185" t="s">
        <v>71</v>
      </c>
      <c r="G11" s="185" t="s">
        <v>62</v>
      </c>
      <c r="H11" s="187">
        <v>100</v>
      </c>
      <c r="I11" s="92">
        <f t="shared" si="0"/>
        <v>100</v>
      </c>
    </row>
    <row r="12" spans="1:14" x14ac:dyDescent="0.25">
      <c r="A12" t="s">
        <v>57</v>
      </c>
      <c r="B12" s="185" t="s">
        <v>124</v>
      </c>
      <c r="C12" s="185" t="s">
        <v>61</v>
      </c>
      <c r="D12" s="185">
        <v>2105</v>
      </c>
      <c r="E12" s="185" t="s">
        <v>66</v>
      </c>
      <c r="F12" s="185" t="s">
        <v>70</v>
      </c>
      <c r="G12" s="185" t="s">
        <v>62</v>
      </c>
      <c r="H12" s="187">
        <v>166.67</v>
      </c>
      <c r="I12" s="92">
        <f t="shared" si="0"/>
        <v>166.67</v>
      </c>
    </row>
    <row r="13" spans="1:14" x14ac:dyDescent="0.25">
      <c r="A13" t="s">
        <v>57</v>
      </c>
      <c r="B13" s="185" t="s">
        <v>124</v>
      </c>
      <c r="C13" s="185" t="s">
        <v>61</v>
      </c>
      <c r="D13" s="185">
        <v>2105</v>
      </c>
      <c r="E13" s="185" t="s">
        <v>66</v>
      </c>
      <c r="F13" s="185" t="s">
        <v>67</v>
      </c>
      <c r="G13" s="185" t="s">
        <v>62</v>
      </c>
      <c r="H13" s="187">
        <v>333.33</v>
      </c>
      <c r="I13" s="92">
        <f t="shared" si="0"/>
        <v>333.33</v>
      </c>
    </row>
    <row r="14" spans="1:14" x14ac:dyDescent="0.25">
      <c r="A14" t="s">
        <v>57</v>
      </c>
      <c r="B14" s="185" t="s">
        <v>125</v>
      </c>
      <c r="C14" s="185" t="s">
        <v>61</v>
      </c>
      <c r="D14" s="185">
        <v>2235</v>
      </c>
      <c r="E14" s="185" t="s">
        <v>84</v>
      </c>
      <c r="F14" s="185" t="s">
        <v>85</v>
      </c>
      <c r="G14" s="185" t="s">
        <v>62</v>
      </c>
      <c r="H14" s="187">
        <v>200</v>
      </c>
      <c r="I14" s="92">
        <f t="shared" si="0"/>
        <v>200</v>
      </c>
    </row>
    <row r="15" spans="1:14" x14ac:dyDescent="0.25">
      <c r="A15" t="s">
        <v>57</v>
      </c>
      <c r="B15" s="185" t="s">
        <v>126</v>
      </c>
      <c r="C15" s="185" t="s">
        <v>61</v>
      </c>
      <c r="D15" s="185">
        <v>2373</v>
      </c>
      <c r="E15" s="185" t="s">
        <v>127</v>
      </c>
      <c r="F15" s="185" t="s">
        <v>128</v>
      </c>
      <c r="G15" s="185" t="s">
        <v>62</v>
      </c>
      <c r="H15" s="187">
        <v>100</v>
      </c>
      <c r="I15" s="92">
        <f t="shared" si="0"/>
        <v>100</v>
      </c>
    </row>
    <row r="16" spans="1:14" x14ac:dyDescent="0.25">
      <c r="A16" t="s">
        <v>57</v>
      </c>
      <c r="B16" s="185" t="s">
        <v>129</v>
      </c>
      <c r="C16" s="185" t="s">
        <v>61</v>
      </c>
      <c r="D16" s="185">
        <v>2372</v>
      </c>
      <c r="E16" s="185" t="s">
        <v>130</v>
      </c>
      <c r="F16" s="185" t="s">
        <v>131</v>
      </c>
      <c r="G16" s="185" t="s">
        <v>62</v>
      </c>
      <c r="H16" s="187">
        <v>1200</v>
      </c>
      <c r="I16" s="92">
        <f t="shared" si="0"/>
        <v>0</v>
      </c>
    </row>
    <row r="17" spans="1:12" x14ac:dyDescent="0.25">
      <c r="A17" t="s">
        <v>57</v>
      </c>
      <c r="B17" s="185" t="s">
        <v>132</v>
      </c>
      <c r="C17" s="185" t="s">
        <v>61</v>
      </c>
      <c r="D17" s="185">
        <v>2373</v>
      </c>
      <c r="E17" s="185" t="s">
        <v>127</v>
      </c>
      <c r="F17" s="185" t="s">
        <v>128</v>
      </c>
      <c r="G17" s="185" t="s">
        <v>62</v>
      </c>
      <c r="H17" s="187">
        <v>100</v>
      </c>
      <c r="I17" s="92">
        <f t="shared" si="0"/>
        <v>100</v>
      </c>
    </row>
    <row r="18" spans="1:12" x14ac:dyDescent="0.25">
      <c r="A18" t="s">
        <v>57</v>
      </c>
      <c r="B18" s="185" t="s">
        <v>95</v>
      </c>
      <c r="C18" s="185" t="s">
        <v>61</v>
      </c>
      <c r="D18" s="185">
        <v>2373</v>
      </c>
      <c r="E18" s="185" t="s">
        <v>127</v>
      </c>
      <c r="F18" s="185" t="s">
        <v>128</v>
      </c>
      <c r="G18" s="185" t="s">
        <v>62</v>
      </c>
      <c r="H18" s="187">
        <v>1000</v>
      </c>
      <c r="I18" s="92">
        <f t="shared" si="0"/>
        <v>1000</v>
      </c>
    </row>
    <row r="19" spans="1:12" x14ac:dyDescent="0.25">
      <c r="A19" t="s">
        <v>57</v>
      </c>
      <c r="B19" s="185" t="s">
        <v>133</v>
      </c>
      <c r="C19" s="185" t="s">
        <v>61</v>
      </c>
      <c r="D19" s="185">
        <v>2105</v>
      </c>
      <c r="E19" s="185" t="s">
        <v>66</v>
      </c>
      <c r="F19" s="185" t="s">
        <v>70</v>
      </c>
      <c r="G19" s="185" t="s">
        <v>62</v>
      </c>
      <c r="H19" s="187">
        <v>166.67</v>
      </c>
      <c r="I19" s="92">
        <f t="shared" si="0"/>
        <v>166.67</v>
      </c>
    </row>
    <row r="20" spans="1:12" x14ac:dyDescent="0.25">
      <c r="A20" t="s">
        <v>57</v>
      </c>
      <c r="B20" s="185" t="s">
        <v>133</v>
      </c>
      <c r="C20" s="185" t="s">
        <v>61</v>
      </c>
      <c r="D20" s="185">
        <v>2105</v>
      </c>
      <c r="E20" s="185" t="s">
        <v>66</v>
      </c>
      <c r="F20" s="185" t="s">
        <v>67</v>
      </c>
      <c r="G20" s="185" t="s">
        <v>62</v>
      </c>
      <c r="H20" s="187">
        <v>333.33</v>
      </c>
      <c r="I20" s="92">
        <f t="shared" si="0"/>
        <v>333.33</v>
      </c>
    </row>
    <row r="21" spans="1:12" x14ac:dyDescent="0.25">
      <c r="A21" t="s">
        <v>57</v>
      </c>
      <c r="B21" s="185" t="s">
        <v>133</v>
      </c>
      <c r="C21" s="185" t="s">
        <v>61</v>
      </c>
      <c r="D21" s="185">
        <v>2235</v>
      </c>
      <c r="E21" s="185" t="s">
        <v>84</v>
      </c>
      <c r="F21" s="185" t="s">
        <v>85</v>
      </c>
      <c r="G21" s="185" t="s">
        <v>62</v>
      </c>
      <c r="H21" s="187">
        <v>100</v>
      </c>
      <c r="I21" s="92">
        <f t="shared" si="0"/>
        <v>100</v>
      </c>
    </row>
    <row r="22" spans="1:12" x14ac:dyDescent="0.25">
      <c r="A22" t="s">
        <v>57</v>
      </c>
      <c r="D22" s="7"/>
      <c r="G22" s="117"/>
      <c r="H22" s="150"/>
      <c r="I22" s="92">
        <f t="shared" si="0"/>
        <v>0</v>
      </c>
    </row>
    <row r="23" spans="1:12" x14ac:dyDescent="0.25">
      <c r="A23" t="s">
        <v>57</v>
      </c>
      <c r="D23" s="7"/>
      <c r="G23" s="117"/>
      <c r="H23" s="150"/>
      <c r="I23" s="92">
        <f t="shared" si="0"/>
        <v>0</v>
      </c>
    </row>
    <row r="24" spans="1:12" x14ac:dyDescent="0.25">
      <c r="A24" t="s">
        <v>57</v>
      </c>
      <c r="D24" s="7"/>
      <c r="G24" s="117"/>
      <c r="H24" s="150"/>
      <c r="I24" s="92">
        <f t="shared" si="0"/>
        <v>0</v>
      </c>
    </row>
    <row r="25" spans="1:12" x14ac:dyDescent="0.25">
      <c r="A25" t="s">
        <v>57</v>
      </c>
      <c r="H25" s="150"/>
      <c r="I25" s="92">
        <f t="shared" si="0"/>
        <v>0</v>
      </c>
    </row>
    <row r="26" spans="1:12" x14ac:dyDescent="0.25">
      <c r="A26" t="s">
        <v>57</v>
      </c>
      <c r="H26" s="150"/>
      <c r="I26" s="92">
        <f t="shared" si="0"/>
        <v>0</v>
      </c>
    </row>
    <row r="27" spans="1:12" x14ac:dyDescent="0.25">
      <c r="A27" t="s">
        <v>57</v>
      </c>
      <c r="H27" s="150"/>
      <c r="I27" s="92">
        <f t="shared" si="0"/>
        <v>0</v>
      </c>
      <c r="K27" s="101" t="str">
        <f>IF(H35=-1,1,"")</f>
        <v/>
      </c>
      <c r="L27" s="63" t="str">
        <f>IF(K27=1,J27,"")</f>
        <v/>
      </c>
    </row>
    <row r="28" spans="1:12" x14ac:dyDescent="0.25">
      <c r="I28" s="92">
        <f t="shared" si="0"/>
        <v>0</v>
      </c>
    </row>
    <row r="29" spans="1:12" x14ac:dyDescent="0.25">
      <c r="I29" s="92">
        <f t="shared" si="0"/>
        <v>0</v>
      </c>
    </row>
    <row r="30" spans="1:12" x14ac:dyDescent="0.25">
      <c r="I30" s="92">
        <f t="shared" si="0"/>
        <v>0</v>
      </c>
    </row>
    <row r="32" spans="1:12" x14ac:dyDescent="0.25">
      <c r="B32" s="88"/>
      <c r="C32" s="89" t="s">
        <v>29</v>
      </c>
      <c r="D32" s="108"/>
      <c r="E32" s="88"/>
      <c r="F32" s="89" t="s">
        <v>73</v>
      </c>
      <c r="G32" s="88"/>
      <c r="H32" s="151"/>
      <c r="I32" s="93"/>
      <c r="J32" s="88"/>
      <c r="K32" s="105">
        <f>SUM(H33:H86)</f>
        <v>28550</v>
      </c>
      <c r="L32" s="90"/>
    </row>
    <row r="33" spans="1:12" x14ac:dyDescent="0.25">
      <c r="A33" t="s">
        <v>57</v>
      </c>
      <c r="B33" s="196" t="s">
        <v>154</v>
      </c>
      <c r="C33" s="196" t="s">
        <v>61</v>
      </c>
      <c r="D33" s="196">
        <v>2385</v>
      </c>
      <c r="E33" s="196" t="s">
        <v>173</v>
      </c>
      <c r="F33" s="196" t="s">
        <v>174</v>
      </c>
      <c r="G33" s="196" t="s">
        <v>62</v>
      </c>
      <c r="H33" s="198">
        <v>1200</v>
      </c>
      <c r="I33" s="92">
        <f t="shared" ref="I33:I86" si="3">IF(H33&lt;&gt;1200,H33,0)</f>
        <v>0</v>
      </c>
      <c r="K33" s="101"/>
      <c r="L33" s="63"/>
    </row>
    <row r="34" spans="1:12" x14ac:dyDescent="0.25">
      <c r="A34" t="s">
        <v>57</v>
      </c>
      <c r="B34" s="196" t="s">
        <v>175</v>
      </c>
      <c r="C34" s="196" t="s">
        <v>61</v>
      </c>
      <c r="D34" s="196">
        <v>2378</v>
      </c>
      <c r="E34" s="196" t="s">
        <v>176</v>
      </c>
      <c r="F34" s="196" t="s">
        <v>177</v>
      </c>
      <c r="G34" s="196" t="s">
        <v>62</v>
      </c>
      <c r="H34" s="198">
        <v>200</v>
      </c>
      <c r="I34" s="92">
        <f t="shared" si="3"/>
        <v>200</v>
      </c>
      <c r="K34" s="101"/>
      <c r="L34" s="63"/>
    </row>
    <row r="35" spans="1:12" x14ac:dyDescent="0.25">
      <c r="A35" t="s">
        <v>57</v>
      </c>
      <c r="B35" s="196" t="s">
        <v>175</v>
      </c>
      <c r="C35" s="196" t="s">
        <v>61</v>
      </c>
      <c r="D35" s="196">
        <v>2378</v>
      </c>
      <c r="E35" s="196" t="s">
        <v>176</v>
      </c>
      <c r="F35" s="196" t="s">
        <v>178</v>
      </c>
      <c r="G35" s="196" t="s">
        <v>62</v>
      </c>
      <c r="H35" s="198">
        <v>200</v>
      </c>
      <c r="I35" s="92">
        <f t="shared" si="3"/>
        <v>200</v>
      </c>
      <c r="K35" s="101"/>
      <c r="L35" s="63"/>
    </row>
    <row r="36" spans="1:12" x14ac:dyDescent="0.25">
      <c r="A36" t="s">
        <v>57</v>
      </c>
      <c r="B36" s="196" t="s">
        <v>179</v>
      </c>
      <c r="C36" s="196" t="s">
        <v>61</v>
      </c>
      <c r="D36" s="196">
        <v>2105</v>
      </c>
      <c r="E36" s="196" t="s">
        <v>66</v>
      </c>
      <c r="F36" s="196" t="s">
        <v>70</v>
      </c>
      <c r="G36" s="196" t="s">
        <v>62</v>
      </c>
      <c r="H36" s="198">
        <v>166.67</v>
      </c>
      <c r="I36" s="92">
        <f t="shared" si="3"/>
        <v>166.67</v>
      </c>
      <c r="K36" s="101"/>
      <c r="L36" s="63"/>
    </row>
    <row r="37" spans="1:12" x14ac:dyDescent="0.25">
      <c r="A37" t="s">
        <v>57</v>
      </c>
      <c r="B37" s="196" t="s">
        <v>179</v>
      </c>
      <c r="C37" s="196" t="s">
        <v>61</v>
      </c>
      <c r="D37" s="196">
        <v>2105</v>
      </c>
      <c r="E37" s="196" t="s">
        <v>66</v>
      </c>
      <c r="F37" s="196" t="s">
        <v>67</v>
      </c>
      <c r="G37" s="196" t="s">
        <v>62</v>
      </c>
      <c r="H37" s="198">
        <v>333.33</v>
      </c>
      <c r="I37" s="92">
        <f t="shared" si="3"/>
        <v>333.33</v>
      </c>
      <c r="K37" s="101"/>
      <c r="L37" s="63"/>
    </row>
    <row r="38" spans="1:12" x14ac:dyDescent="0.25">
      <c r="A38" t="s">
        <v>57</v>
      </c>
      <c r="B38" s="196" t="s">
        <v>179</v>
      </c>
      <c r="C38" s="196" t="s">
        <v>61</v>
      </c>
      <c r="D38" s="196">
        <v>2235</v>
      </c>
      <c r="E38" s="196" t="s">
        <v>84</v>
      </c>
      <c r="F38" s="196" t="s">
        <v>85</v>
      </c>
      <c r="G38" s="196" t="s">
        <v>62</v>
      </c>
      <c r="H38" s="198">
        <v>100</v>
      </c>
      <c r="I38" s="92">
        <f t="shared" si="3"/>
        <v>100</v>
      </c>
      <c r="K38" s="101"/>
      <c r="L38" s="63"/>
    </row>
    <row r="39" spans="1:12" x14ac:dyDescent="0.25">
      <c r="A39" t="s">
        <v>57</v>
      </c>
      <c r="B39" s="196" t="s">
        <v>180</v>
      </c>
      <c r="C39" s="196" t="s">
        <v>61</v>
      </c>
      <c r="D39" s="196">
        <v>2388</v>
      </c>
      <c r="E39" s="196" t="s">
        <v>181</v>
      </c>
      <c r="F39" s="196" t="s">
        <v>182</v>
      </c>
      <c r="G39" s="196" t="s">
        <v>62</v>
      </c>
      <c r="H39" s="198">
        <v>1200</v>
      </c>
      <c r="I39" s="92">
        <f t="shared" si="3"/>
        <v>0</v>
      </c>
      <c r="K39" s="101"/>
      <c r="L39" s="63"/>
    </row>
    <row r="40" spans="1:12" x14ac:dyDescent="0.25">
      <c r="A40" t="s">
        <v>57</v>
      </c>
      <c r="B40" s="196" t="s">
        <v>180</v>
      </c>
      <c r="C40" s="196" t="s">
        <v>61</v>
      </c>
      <c r="D40" s="196">
        <v>2389</v>
      </c>
      <c r="E40" s="196" t="s">
        <v>181</v>
      </c>
      <c r="F40" s="196" t="s">
        <v>183</v>
      </c>
      <c r="G40" s="196" t="s">
        <v>62</v>
      </c>
      <c r="H40" s="198">
        <v>1200</v>
      </c>
      <c r="I40" s="92">
        <f t="shared" si="3"/>
        <v>0</v>
      </c>
      <c r="K40" s="101"/>
      <c r="L40" s="63"/>
    </row>
    <row r="41" spans="1:12" x14ac:dyDescent="0.25">
      <c r="A41" t="s">
        <v>57</v>
      </c>
      <c r="B41" s="196" t="s">
        <v>180</v>
      </c>
      <c r="C41" s="196" t="s">
        <v>61</v>
      </c>
      <c r="D41" s="196">
        <v>2389</v>
      </c>
      <c r="E41" s="196" t="s">
        <v>181</v>
      </c>
      <c r="F41" s="196" t="s">
        <v>184</v>
      </c>
      <c r="G41" s="196" t="s">
        <v>62</v>
      </c>
      <c r="H41" s="198">
        <v>1200</v>
      </c>
      <c r="I41" s="92">
        <f t="shared" si="3"/>
        <v>0</v>
      </c>
      <c r="K41" s="101"/>
      <c r="L41" s="63"/>
    </row>
    <row r="42" spans="1:12" x14ac:dyDescent="0.25">
      <c r="A42" t="s">
        <v>57</v>
      </c>
      <c r="B42" s="196" t="s">
        <v>180</v>
      </c>
      <c r="C42" s="196" t="s">
        <v>61</v>
      </c>
      <c r="D42" s="196">
        <v>2390</v>
      </c>
      <c r="E42" s="196" t="s">
        <v>185</v>
      </c>
      <c r="F42" s="196" t="s">
        <v>186</v>
      </c>
      <c r="G42" s="196" t="s">
        <v>62</v>
      </c>
      <c r="H42" s="198">
        <v>1200</v>
      </c>
      <c r="I42" s="92">
        <f t="shared" si="3"/>
        <v>0</v>
      </c>
      <c r="K42" s="101"/>
      <c r="L42" s="63"/>
    </row>
    <row r="43" spans="1:12" x14ac:dyDescent="0.25">
      <c r="A43" t="s">
        <v>57</v>
      </c>
      <c r="B43" s="196" t="s">
        <v>180</v>
      </c>
      <c r="C43" s="196" t="s">
        <v>61</v>
      </c>
      <c r="D43" s="196">
        <v>2390</v>
      </c>
      <c r="E43" s="196" t="s">
        <v>185</v>
      </c>
      <c r="F43" s="196" t="s">
        <v>187</v>
      </c>
      <c r="G43" s="196" t="s">
        <v>62</v>
      </c>
      <c r="H43" s="198">
        <v>1200</v>
      </c>
      <c r="I43" s="92">
        <f t="shared" si="3"/>
        <v>0</v>
      </c>
      <c r="K43" s="101"/>
      <c r="L43" s="63"/>
    </row>
    <row r="44" spans="1:12" x14ac:dyDescent="0.25">
      <c r="A44" s="10" t="s">
        <v>57</v>
      </c>
      <c r="B44" s="196" t="s">
        <v>188</v>
      </c>
      <c r="C44" s="196" t="s">
        <v>61</v>
      </c>
      <c r="D44" s="196">
        <v>2181</v>
      </c>
      <c r="E44" s="196" t="s">
        <v>82</v>
      </c>
      <c r="F44" s="196" t="s">
        <v>71</v>
      </c>
      <c r="G44" s="196" t="s">
        <v>62</v>
      </c>
      <c r="H44" s="198">
        <v>100</v>
      </c>
      <c r="I44" s="92">
        <f t="shared" si="3"/>
        <v>100</v>
      </c>
      <c r="K44" s="101"/>
      <c r="L44" s="63"/>
    </row>
    <row r="45" spans="1:12" x14ac:dyDescent="0.25">
      <c r="A45" t="s">
        <v>57</v>
      </c>
      <c r="B45" s="196" t="s">
        <v>189</v>
      </c>
      <c r="C45" s="196" t="s">
        <v>61</v>
      </c>
      <c r="D45" s="196">
        <v>2393</v>
      </c>
      <c r="E45" s="196" t="s">
        <v>190</v>
      </c>
      <c r="F45" s="196" t="s">
        <v>191</v>
      </c>
      <c r="G45" s="196" t="s">
        <v>62</v>
      </c>
      <c r="H45" s="198">
        <v>1200</v>
      </c>
      <c r="I45" s="92">
        <f t="shared" si="3"/>
        <v>0</v>
      </c>
      <c r="L45" s="63"/>
    </row>
    <row r="46" spans="1:12" x14ac:dyDescent="0.25">
      <c r="A46" t="s">
        <v>57</v>
      </c>
      <c r="B46" s="196" t="s">
        <v>189</v>
      </c>
      <c r="C46" s="196" t="s">
        <v>61</v>
      </c>
      <c r="D46" s="196">
        <v>2393</v>
      </c>
      <c r="E46" s="196" t="s">
        <v>190</v>
      </c>
      <c r="F46" s="196" t="s">
        <v>192</v>
      </c>
      <c r="G46" s="196" t="s">
        <v>62</v>
      </c>
      <c r="H46" s="198">
        <v>1200</v>
      </c>
      <c r="I46" s="92">
        <f t="shared" si="3"/>
        <v>0</v>
      </c>
      <c r="K46" s="101"/>
      <c r="L46" s="63"/>
    </row>
    <row r="47" spans="1:12" x14ac:dyDescent="0.25">
      <c r="A47" t="s">
        <v>57</v>
      </c>
      <c r="B47" s="196" t="s">
        <v>193</v>
      </c>
      <c r="C47" s="196" t="s">
        <v>61</v>
      </c>
      <c r="D47" s="196">
        <v>2392</v>
      </c>
      <c r="E47" s="196" t="s">
        <v>194</v>
      </c>
      <c r="F47" s="196" t="s">
        <v>195</v>
      </c>
      <c r="G47" s="196" t="s">
        <v>62</v>
      </c>
      <c r="H47" s="198">
        <v>800</v>
      </c>
      <c r="I47" s="92">
        <f t="shared" si="3"/>
        <v>800</v>
      </c>
      <c r="K47" s="101"/>
      <c r="L47" s="63"/>
    </row>
    <row r="48" spans="1:12" x14ac:dyDescent="0.25">
      <c r="A48" t="s">
        <v>57</v>
      </c>
      <c r="B48" s="196" t="s">
        <v>193</v>
      </c>
      <c r="C48" s="196" t="s">
        <v>61</v>
      </c>
      <c r="D48" s="196">
        <v>2392</v>
      </c>
      <c r="E48" s="196" t="s">
        <v>194</v>
      </c>
      <c r="F48" s="196" t="s">
        <v>195</v>
      </c>
      <c r="G48" s="196" t="s">
        <v>62</v>
      </c>
      <c r="H48" s="198">
        <v>400</v>
      </c>
      <c r="I48" s="92">
        <f t="shared" si="3"/>
        <v>400</v>
      </c>
      <c r="K48" s="101"/>
      <c r="L48" s="63"/>
    </row>
    <row r="49" spans="1:12" x14ac:dyDescent="0.25">
      <c r="A49" t="s">
        <v>57</v>
      </c>
      <c r="B49" s="196" t="s">
        <v>196</v>
      </c>
      <c r="C49" s="196" t="s">
        <v>61</v>
      </c>
      <c r="D49" s="196">
        <v>2382</v>
      </c>
      <c r="E49" s="196" t="s">
        <v>197</v>
      </c>
      <c r="F49" s="196" t="s">
        <v>198</v>
      </c>
      <c r="G49" s="196" t="s">
        <v>62</v>
      </c>
      <c r="H49" s="198">
        <v>50</v>
      </c>
      <c r="I49" s="92">
        <f t="shared" si="3"/>
        <v>50</v>
      </c>
      <c r="K49" s="101"/>
      <c r="L49" s="63"/>
    </row>
    <row r="50" spans="1:12" x14ac:dyDescent="0.25">
      <c r="A50" t="s">
        <v>57</v>
      </c>
      <c r="B50" s="196" t="s">
        <v>199</v>
      </c>
      <c r="C50" s="196" t="s">
        <v>61</v>
      </c>
      <c r="D50" s="196">
        <v>2394</v>
      </c>
      <c r="E50" s="196" t="s">
        <v>200</v>
      </c>
      <c r="F50" s="196" t="s">
        <v>201</v>
      </c>
      <c r="G50" s="196" t="s">
        <v>62</v>
      </c>
      <c r="H50" s="198">
        <v>400</v>
      </c>
      <c r="I50" s="92">
        <f t="shared" si="3"/>
        <v>400</v>
      </c>
      <c r="K50" s="101"/>
      <c r="L50" s="63"/>
    </row>
    <row r="51" spans="1:12" x14ac:dyDescent="0.25">
      <c r="A51" t="s">
        <v>57</v>
      </c>
      <c r="B51" s="196" t="s">
        <v>202</v>
      </c>
      <c r="C51" s="196" t="s">
        <v>61</v>
      </c>
      <c r="D51" s="196">
        <v>2395</v>
      </c>
      <c r="E51" s="196" t="s">
        <v>203</v>
      </c>
      <c r="F51" s="196" t="s">
        <v>204</v>
      </c>
      <c r="G51" s="196" t="s">
        <v>62</v>
      </c>
      <c r="H51" s="198">
        <v>1200</v>
      </c>
      <c r="I51" s="92">
        <f t="shared" si="3"/>
        <v>0</v>
      </c>
      <c r="K51" s="101"/>
      <c r="L51" s="63"/>
    </row>
    <row r="52" spans="1:12" x14ac:dyDescent="0.25">
      <c r="A52" t="s">
        <v>57</v>
      </c>
      <c r="B52" s="196" t="s">
        <v>202</v>
      </c>
      <c r="C52" s="196" t="s">
        <v>61</v>
      </c>
      <c r="D52" s="196">
        <v>2396</v>
      </c>
      <c r="E52" s="196" t="s">
        <v>205</v>
      </c>
      <c r="F52" s="196" t="s">
        <v>206</v>
      </c>
      <c r="G52" s="196" t="s">
        <v>62</v>
      </c>
      <c r="H52" s="198">
        <v>100</v>
      </c>
      <c r="I52" s="92">
        <f t="shared" si="3"/>
        <v>100</v>
      </c>
      <c r="K52" s="101"/>
      <c r="L52" s="63"/>
    </row>
    <row r="53" spans="1:12" x14ac:dyDescent="0.25">
      <c r="A53" t="s">
        <v>57</v>
      </c>
      <c r="B53" s="196" t="s">
        <v>207</v>
      </c>
      <c r="C53" s="196" t="s">
        <v>61</v>
      </c>
      <c r="D53" s="196">
        <v>2398</v>
      </c>
      <c r="E53" s="196" t="s">
        <v>208</v>
      </c>
      <c r="F53" s="196" t="s">
        <v>209</v>
      </c>
      <c r="G53" s="196" t="s">
        <v>62</v>
      </c>
      <c r="H53" s="198">
        <v>1200</v>
      </c>
      <c r="I53" s="92">
        <f t="shared" si="3"/>
        <v>0</v>
      </c>
      <c r="K53" s="101"/>
      <c r="L53" s="63"/>
    </row>
    <row r="54" spans="1:12" x14ac:dyDescent="0.25">
      <c r="A54" t="s">
        <v>57</v>
      </c>
      <c r="B54" s="196" t="s">
        <v>139</v>
      </c>
      <c r="C54" s="196" t="s">
        <v>61</v>
      </c>
      <c r="D54" s="196">
        <v>2403</v>
      </c>
      <c r="E54" s="196" t="s">
        <v>140</v>
      </c>
      <c r="F54" s="196" t="s">
        <v>210</v>
      </c>
      <c r="G54" s="196" t="s">
        <v>62</v>
      </c>
      <c r="H54" s="198">
        <v>1200</v>
      </c>
      <c r="I54" s="92">
        <f t="shared" si="3"/>
        <v>0</v>
      </c>
      <c r="K54" s="101"/>
      <c r="L54" s="63"/>
    </row>
    <row r="55" spans="1:12" x14ac:dyDescent="0.25">
      <c r="A55" t="s">
        <v>57</v>
      </c>
      <c r="B55" s="196" t="s">
        <v>211</v>
      </c>
      <c r="C55" s="196" t="s">
        <v>61</v>
      </c>
      <c r="D55" s="196">
        <v>2401</v>
      </c>
      <c r="E55" s="196" t="s">
        <v>208</v>
      </c>
      <c r="F55" s="196" t="s">
        <v>212</v>
      </c>
      <c r="G55" s="196" t="s">
        <v>62</v>
      </c>
      <c r="H55" s="198">
        <v>100</v>
      </c>
      <c r="I55" s="92">
        <f t="shared" si="3"/>
        <v>100</v>
      </c>
      <c r="K55" s="101"/>
      <c r="L55" s="63"/>
    </row>
    <row r="56" spans="1:12" x14ac:dyDescent="0.25">
      <c r="A56" t="s">
        <v>57</v>
      </c>
      <c r="B56" s="196" t="s">
        <v>213</v>
      </c>
      <c r="C56" s="196" t="s">
        <v>61</v>
      </c>
      <c r="D56" s="196">
        <v>2105</v>
      </c>
      <c r="E56" s="196" t="s">
        <v>66</v>
      </c>
      <c r="F56" s="196" t="s">
        <v>70</v>
      </c>
      <c r="G56" s="196" t="s">
        <v>62</v>
      </c>
      <c r="H56" s="198">
        <v>166.67</v>
      </c>
      <c r="I56" s="92">
        <f t="shared" si="3"/>
        <v>166.67</v>
      </c>
      <c r="K56" s="101"/>
      <c r="L56" s="63"/>
    </row>
    <row r="57" spans="1:12" x14ac:dyDescent="0.25">
      <c r="A57" t="s">
        <v>57</v>
      </c>
      <c r="B57" s="196" t="s">
        <v>213</v>
      </c>
      <c r="C57" s="196" t="s">
        <v>61</v>
      </c>
      <c r="D57" s="196">
        <v>2105</v>
      </c>
      <c r="E57" s="196" t="s">
        <v>66</v>
      </c>
      <c r="F57" s="196" t="s">
        <v>67</v>
      </c>
      <c r="G57" s="196" t="s">
        <v>62</v>
      </c>
      <c r="H57" s="198">
        <v>333.33</v>
      </c>
      <c r="I57" s="92">
        <f t="shared" si="3"/>
        <v>333.33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196" t="s">
        <v>142</v>
      </c>
      <c r="C58" s="196" t="s">
        <v>61</v>
      </c>
      <c r="D58" s="196">
        <v>2242</v>
      </c>
      <c r="E58" s="196" t="s">
        <v>214</v>
      </c>
      <c r="F58" s="196" t="s">
        <v>215</v>
      </c>
      <c r="G58" s="196" t="s">
        <v>62</v>
      </c>
      <c r="H58" s="198">
        <v>100</v>
      </c>
      <c r="I58" s="92">
        <f t="shared" si="3"/>
        <v>100</v>
      </c>
      <c r="K58" s="101"/>
      <c r="L58" s="63"/>
    </row>
    <row r="59" spans="1:12" x14ac:dyDescent="0.25">
      <c r="A59" t="s">
        <v>57</v>
      </c>
      <c r="B59" s="196" t="s">
        <v>216</v>
      </c>
      <c r="C59" s="196" t="s">
        <v>61</v>
      </c>
      <c r="D59" s="196">
        <v>2410</v>
      </c>
      <c r="E59" s="196" t="s">
        <v>217</v>
      </c>
      <c r="F59" s="196" t="s">
        <v>218</v>
      </c>
      <c r="G59" s="196" t="s">
        <v>62</v>
      </c>
      <c r="H59" s="198">
        <v>1200</v>
      </c>
      <c r="I59" s="92">
        <f t="shared" si="3"/>
        <v>0</v>
      </c>
      <c r="K59" s="101"/>
      <c r="L59" s="63"/>
    </row>
    <row r="60" spans="1:12" x14ac:dyDescent="0.25">
      <c r="A60" t="s">
        <v>57</v>
      </c>
      <c r="B60" s="196" t="s">
        <v>148</v>
      </c>
      <c r="C60" s="196" t="s">
        <v>61</v>
      </c>
      <c r="D60" s="196">
        <v>2402</v>
      </c>
      <c r="E60" s="196" t="s">
        <v>219</v>
      </c>
      <c r="F60" s="196" t="s">
        <v>220</v>
      </c>
      <c r="G60" s="196" t="s">
        <v>62</v>
      </c>
      <c r="H60" s="198">
        <v>100</v>
      </c>
      <c r="I60" s="92">
        <f t="shared" si="3"/>
        <v>100</v>
      </c>
      <c r="K60" s="101"/>
      <c r="L60" s="63"/>
    </row>
    <row r="61" spans="1:12" x14ac:dyDescent="0.25">
      <c r="A61" t="s">
        <v>57</v>
      </c>
      <c r="B61" s="196" t="s">
        <v>221</v>
      </c>
      <c r="C61" s="196" t="s">
        <v>61</v>
      </c>
      <c r="D61" s="196">
        <v>2401</v>
      </c>
      <c r="E61" s="196" t="s">
        <v>208</v>
      </c>
      <c r="F61" s="196" t="s">
        <v>212</v>
      </c>
      <c r="G61" s="196" t="s">
        <v>62</v>
      </c>
      <c r="H61" s="198">
        <v>100</v>
      </c>
      <c r="I61" s="92">
        <f t="shared" si="3"/>
        <v>100</v>
      </c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B62" s="196" t="s">
        <v>221</v>
      </c>
      <c r="C62" s="196" t="s">
        <v>61</v>
      </c>
      <c r="D62" s="196">
        <v>2414</v>
      </c>
      <c r="E62" s="196" t="s">
        <v>222</v>
      </c>
      <c r="F62" s="196" t="s">
        <v>223</v>
      </c>
      <c r="G62" s="196" t="s">
        <v>62</v>
      </c>
      <c r="H62" s="198">
        <v>1200</v>
      </c>
      <c r="I62" s="92">
        <f t="shared" si="3"/>
        <v>0</v>
      </c>
    </row>
    <row r="63" spans="1:12" x14ac:dyDescent="0.25">
      <c r="A63" t="s">
        <v>57</v>
      </c>
      <c r="B63" s="196" t="s">
        <v>221</v>
      </c>
      <c r="C63" s="196" t="s">
        <v>61</v>
      </c>
      <c r="D63" s="196">
        <v>2414</v>
      </c>
      <c r="E63" s="196" t="s">
        <v>222</v>
      </c>
      <c r="F63" s="196" t="s">
        <v>224</v>
      </c>
      <c r="G63" s="196" t="s">
        <v>62</v>
      </c>
      <c r="H63" s="198">
        <v>1200</v>
      </c>
      <c r="I63" s="92">
        <f t="shared" si="3"/>
        <v>0</v>
      </c>
    </row>
    <row r="64" spans="1:12" x14ac:dyDescent="0.25">
      <c r="A64" t="s">
        <v>57</v>
      </c>
      <c r="B64" s="196" t="s">
        <v>221</v>
      </c>
      <c r="C64" s="196" t="s">
        <v>61</v>
      </c>
      <c r="D64" s="196">
        <v>2415</v>
      </c>
      <c r="E64" s="196" t="s">
        <v>222</v>
      </c>
      <c r="F64" s="196" t="s">
        <v>225</v>
      </c>
      <c r="G64" s="196" t="s">
        <v>62</v>
      </c>
      <c r="H64" s="198">
        <v>1200</v>
      </c>
      <c r="I64" s="92">
        <f t="shared" si="3"/>
        <v>0</v>
      </c>
    </row>
    <row r="65" spans="1:9" x14ac:dyDescent="0.25">
      <c r="A65" t="s">
        <v>57</v>
      </c>
      <c r="B65" s="196" t="s">
        <v>221</v>
      </c>
      <c r="C65" s="196" t="s">
        <v>61</v>
      </c>
      <c r="D65" s="196">
        <v>2416</v>
      </c>
      <c r="E65" s="196" t="s">
        <v>222</v>
      </c>
      <c r="F65" s="196" t="s">
        <v>226</v>
      </c>
      <c r="G65" s="196" t="s">
        <v>62</v>
      </c>
      <c r="H65" s="198">
        <v>1200</v>
      </c>
      <c r="I65" s="92">
        <f t="shared" si="3"/>
        <v>0</v>
      </c>
    </row>
    <row r="66" spans="1:9" x14ac:dyDescent="0.25">
      <c r="A66" t="s">
        <v>57</v>
      </c>
      <c r="B66" s="196" t="s">
        <v>221</v>
      </c>
      <c r="C66" s="196" t="s">
        <v>61</v>
      </c>
      <c r="D66" s="196">
        <v>2416</v>
      </c>
      <c r="E66" s="196" t="s">
        <v>222</v>
      </c>
      <c r="F66" s="196" t="s">
        <v>227</v>
      </c>
      <c r="G66" s="196" t="s">
        <v>62</v>
      </c>
      <c r="H66" s="198">
        <v>1200</v>
      </c>
      <c r="I66" s="92">
        <f t="shared" si="3"/>
        <v>0</v>
      </c>
    </row>
    <row r="67" spans="1:9" x14ac:dyDescent="0.25">
      <c r="A67" t="s">
        <v>57</v>
      </c>
      <c r="B67" s="196" t="s">
        <v>228</v>
      </c>
      <c r="C67" s="196" t="s">
        <v>61</v>
      </c>
      <c r="D67" s="196">
        <v>2105</v>
      </c>
      <c r="E67" s="196" t="s">
        <v>66</v>
      </c>
      <c r="F67" s="196" t="s">
        <v>70</v>
      </c>
      <c r="G67" s="196" t="s">
        <v>62</v>
      </c>
      <c r="H67" s="198">
        <v>166.67</v>
      </c>
      <c r="I67" s="92">
        <f t="shared" si="3"/>
        <v>166.67</v>
      </c>
    </row>
    <row r="68" spans="1:9" x14ac:dyDescent="0.25">
      <c r="A68" t="s">
        <v>57</v>
      </c>
      <c r="B68" s="196" t="s">
        <v>228</v>
      </c>
      <c r="C68" s="196" t="s">
        <v>61</v>
      </c>
      <c r="D68" s="196">
        <v>2105</v>
      </c>
      <c r="E68" s="196" t="s">
        <v>66</v>
      </c>
      <c r="F68" s="196" t="s">
        <v>67</v>
      </c>
      <c r="G68" s="196" t="s">
        <v>62</v>
      </c>
      <c r="H68" s="198">
        <v>333.33</v>
      </c>
      <c r="I68" s="92">
        <f t="shared" si="3"/>
        <v>333.33</v>
      </c>
    </row>
    <row r="69" spans="1:9" x14ac:dyDescent="0.25">
      <c r="A69" t="s">
        <v>57</v>
      </c>
      <c r="B69" s="196" t="s">
        <v>228</v>
      </c>
      <c r="C69" s="196" t="s">
        <v>61</v>
      </c>
      <c r="D69" s="196">
        <v>2382</v>
      </c>
      <c r="E69" s="196" t="s">
        <v>197</v>
      </c>
      <c r="F69" s="196" t="s">
        <v>198</v>
      </c>
      <c r="G69" s="196" t="s">
        <v>62</v>
      </c>
      <c r="H69" s="198">
        <v>50</v>
      </c>
      <c r="I69" s="92">
        <f t="shared" si="3"/>
        <v>50</v>
      </c>
    </row>
    <row r="70" spans="1:9" x14ac:dyDescent="0.25">
      <c r="A70" t="s">
        <v>57</v>
      </c>
      <c r="B70" s="196" t="s">
        <v>229</v>
      </c>
      <c r="C70" s="196" t="s">
        <v>61</v>
      </c>
      <c r="D70" s="196">
        <v>2418</v>
      </c>
      <c r="E70" s="196" t="s">
        <v>230</v>
      </c>
      <c r="F70" s="196" t="s">
        <v>231</v>
      </c>
      <c r="G70" s="196" t="s">
        <v>62</v>
      </c>
      <c r="H70" s="198">
        <v>1200</v>
      </c>
      <c r="I70" s="92">
        <f t="shared" si="3"/>
        <v>0</v>
      </c>
    </row>
    <row r="71" spans="1:9" x14ac:dyDescent="0.25">
      <c r="A71" t="s">
        <v>57</v>
      </c>
      <c r="B71" s="196" t="s">
        <v>229</v>
      </c>
      <c r="C71" s="196" t="s">
        <v>61</v>
      </c>
      <c r="D71" s="196">
        <v>2419</v>
      </c>
      <c r="E71" s="196" t="s">
        <v>232</v>
      </c>
      <c r="F71" s="196" t="s">
        <v>233</v>
      </c>
      <c r="G71" s="196" t="s">
        <v>62</v>
      </c>
      <c r="H71" s="198">
        <v>1200</v>
      </c>
      <c r="I71" s="92">
        <f t="shared" si="3"/>
        <v>0</v>
      </c>
    </row>
    <row r="72" spans="1:9" x14ac:dyDescent="0.25">
      <c r="A72" t="s">
        <v>57</v>
      </c>
      <c r="B72" s="196" t="s">
        <v>234</v>
      </c>
      <c r="C72" s="196" t="s">
        <v>61</v>
      </c>
      <c r="D72" s="196">
        <v>2181</v>
      </c>
      <c r="E72" s="196" t="s">
        <v>82</v>
      </c>
      <c r="F72" s="196" t="s">
        <v>71</v>
      </c>
      <c r="G72" s="196" t="s">
        <v>62</v>
      </c>
      <c r="H72" s="198">
        <v>100</v>
      </c>
      <c r="I72" s="92">
        <f t="shared" si="3"/>
        <v>100</v>
      </c>
    </row>
    <row r="73" spans="1:9" x14ac:dyDescent="0.25">
      <c r="A73" t="s">
        <v>57</v>
      </c>
      <c r="B73" s="196" t="s">
        <v>235</v>
      </c>
      <c r="C73" s="196" t="s">
        <v>61</v>
      </c>
      <c r="D73" s="196">
        <v>2242</v>
      </c>
      <c r="E73" s="196" t="s">
        <v>214</v>
      </c>
      <c r="F73" s="196" t="s">
        <v>215</v>
      </c>
      <c r="G73" s="196" t="s">
        <v>62</v>
      </c>
      <c r="H73" s="198">
        <v>100</v>
      </c>
      <c r="I73" s="92">
        <f t="shared" si="3"/>
        <v>100</v>
      </c>
    </row>
    <row r="74" spans="1:9" x14ac:dyDescent="0.25">
      <c r="A74" t="s">
        <v>57</v>
      </c>
      <c r="B74" s="196" t="s">
        <v>235</v>
      </c>
      <c r="C74" s="196" t="s">
        <v>61</v>
      </c>
      <c r="D74" s="196">
        <v>2378</v>
      </c>
      <c r="E74" s="196" t="s">
        <v>176</v>
      </c>
      <c r="F74" s="196" t="s">
        <v>177</v>
      </c>
      <c r="G74" s="196" t="s">
        <v>62</v>
      </c>
      <c r="H74" s="198">
        <v>300</v>
      </c>
      <c r="I74" s="92">
        <f t="shared" si="3"/>
        <v>300</v>
      </c>
    </row>
    <row r="75" spans="1:9" x14ac:dyDescent="0.25">
      <c r="A75" t="s">
        <v>57</v>
      </c>
      <c r="B75" s="196" t="s">
        <v>235</v>
      </c>
      <c r="C75" s="196" t="s">
        <v>61</v>
      </c>
      <c r="D75" s="196">
        <v>2378</v>
      </c>
      <c r="E75" s="196" t="s">
        <v>176</v>
      </c>
      <c r="F75" s="196" t="s">
        <v>178</v>
      </c>
      <c r="G75" s="196" t="s">
        <v>62</v>
      </c>
      <c r="H75" s="198">
        <v>300</v>
      </c>
      <c r="I75" s="92">
        <f t="shared" si="3"/>
        <v>300</v>
      </c>
    </row>
    <row r="76" spans="1:9" x14ac:dyDescent="0.25">
      <c r="A76" t="s">
        <v>57</v>
      </c>
      <c r="B76" s="196" t="s">
        <v>236</v>
      </c>
      <c r="C76" s="196" t="s">
        <v>61</v>
      </c>
      <c r="D76" s="196">
        <v>2394</v>
      </c>
      <c r="E76" s="196" t="s">
        <v>200</v>
      </c>
      <c r="F76" s="196" t="s">
        <v>201</v>
      </c>
      <c r="G76" s="196" t="s">
        <v>62</v>
      </c>
      <c r="H76" s="198">
        <v>100</v>
      </c>
      <c r="I76" s="92">
        <f t="shared" si="3"/>
        <v>100</v>
      </c>
    </row>
    <row r="77" spans="1:9" x14ac:dyDescent="0.25">
      <c r="A77" t="s">
        <v>57</v>
      </c>
      <c r="B77" s="196" t="s">
        <v>236</v>
      </c>
      <c r="C77" s="196" t="s">
        <v>61</v>
      </c>
      <c r="D77" s="196">
        <v>2424</v>
      </c>
      <c r="E77" s="196" t="s">
        <v>237</v>
      </c>
      <c r="F77" s="196" t="s">
        <v>238</v>
      </c>
      <c r="G77" s="196" t="s">
        <v>62</v>
      </c>
      <c r="H77" s="198">
        <v>200</v>
      </c>
      <c r="I77" s="92">
        <f t="shared" si="3"/>
        <v>200</v>
      </c>
    </row>
    <row r="78" spans="1:9" x14ac:dyDescent="0.25">
      <c r="A78" t="s">
        <v>57</v>
      </c>
      <c r="B78" s="196" t="s">
        <v>236</v>
      </c>
      <c r="C78" s="196" t="s">
        <v>61</v>
      </c>
      <c r="D78" s="196">
        <v>2424</v>
      </c>
      <c r="E78" s="196" t="s">
        <v>237</v>
      </c>
      <c r="F78" s="196" t="s">
        <v>239</v>
      </c>
      <c r="G78" s="196" t="s">
        <v>62</v>
      </c>
      <c r="H78" s="198">
        <v>200</v>
      </c>
      <c r="I78" s="92">
        <f t="shared" si="3"/>
        <v>200</v>
      </c>
    </row>
    <row r="79" spans="1:9" x14ac:dyDescent="0.25">
      <c r="A79" t="s">
        <v>57</v>
      </c>
      <c r="B79" s="196" t="s">
        <v>240</v>
      </c>
      <c r="C79" s="196" t="s">
        <v>61</v>
      </c>
      <c r="D79" s="196">
        <v>2402</v>
      </c>
      <c r="E79" s="196" t="s">
        <v>219</v>
      </c>
      <c r="F79" s="196" t="s">
        <v>220</v>
      </c>
      <c r="G79" s="196" t="s">
        <v>62</v>
      </c>
      <c r="H79" s="198">
        <v>100</v>
      </c>
      <c r="I79" s="92">
        <f t="shared" si="3"/>
        <v>100</v>
      </c>
    </row>
    <row r="80" spans="1:9" x14ac:dyDescent="0.25">
      <c r="A80" t="s">
        <v>57</v>
      </c>
      <c r="B80" s="196" t="s">
        <v>243</v>
      </c>
      <c r="C80" s="196" t="s">
        <v>61</v>
      </c>
      <c r="D80" s="196">
        <v>2382</v>
      </c>
      <c r="E80" s="196" t="s">
        <v>197</v>
      </c>
      <c r="F80" s="196" t="s">
        <v>198</v>
      </c>
      <c r="G80" s="196" t="s">
        <v>62</v>
      </c>
      <c r="H80" s="198">
        <v>50</v>
      </c>
      <c r="I80" s="92">
        <f t="shared" si="3"/>
        <v>50</v>
      </c>
    </row>
    <row r="81" spans="1:12" x14ac:dyDescent="0.25">
      <c r="A81" t="s">
        <v>57</v>
      </c>
      <c r="H81" s="157"/>
      <c r="I81" s="92">
        <f t="shared" si="3"/>
        <v>0</v>
      </c>
    </row>
    <row r="82" spans="1:12" x14ac:dyDescent="0.25">
      <c r="A82" t="s">
        <v>57</v>
      </c>
      <c r="H82" s="157"/>
      <c r="I82" s="92">
        <f t="shared" si="3"/>
        <v>0</v>
      </c>
    </row>
    <row r="83" spans="1:12" x14ac:dyDescent="0.25">
      <c r="A83" t="s">
        <v>57</v>
      </c>
      <c r="H83" s="157"/>
      <c r="I83" s="92">
        <f t="shared" si="3"/>
        <v>0</v>
      </c>
    </row>
    <row r="84" spans="1:12" x14ac:dyDescent="0.25">
      <c r="A84" t="s">
        <v>57</v>
      </c>
      <c r="H84" s="157"/>
      <c r="I84" s="92">
        <f t="shared" si="3"/>
        <v>0</v>
      </c>
    </row>
    <row r="85" spans="1:12" x14ac:dyDescent="0.25">
      <c r="A85" t="s">
        <v>57</v>
      </c>
      <c r="H85" s="157"/>
      <c r="I85" s="92">
        <f t="shared" si="3"/>
        <v>0</v>
      </c>
    </row>
    <row r="86" spans="1:12" x14ac:dyDescent="0.25">
      <c r="A86" t="s">
        <v>57</v>
      </c>
      <c r="H86" s="157"/>
      <c r="I86" s="92">
        <f t="shared" si="3"/>
        <v>0</v>
      </c>
    </row>
    <row r="87" spans="1:12" x14ac:dyDescent="0.25">
      <c r="A87" s="8"/>
      <c r="B87" s="21" t="s">
        <v>28</v>
      </c>
      <c r="C87" s="8"/>
      <c r="D87" s="113"/>
      <c r="E87" s="8"/>
      <c r="F87" s="131" t="s">
        <v>74</v>
      </c>
      <c r="G87" s="9"/>
      <c r="H87" s="153"/>
      <c r="I87" s="94"/>
      <c r="J87" s="51"/>
      <c r="K87" s="58">
        <f>SUM(H88:H131)</f>
        <v>15900</v>
      </c>
    </row>
    <row r="88" spans="1:12" x14ac:dyDescent="0.25">
      <c r="A88" t="s">
        <v>57</v>
      </c>
      <c r="B88" s="196" t="s">
        <v>244</v>
      </c>
      <c r="C88" s="196" t="s">
        <v>61</v>
      </c>
      <c r="D88" s="196">
        <v>2401</v>
      </c>
      <c r="E88" s="196" t="s">
        <v>208</v>
      </c>
      <c r="F88" s="196" t="s">
        <v>212</v>
      </c>
      <c r="G88" s="196" t="s">
        <v>62</v>
      </c>
      <c r="H88" s="198">
        <v>100</v>
      </c>
      <c r="I88" s="92">
        <f t="shared" ref="I88:I107" si="4">IF(H88&lt;&gt;1200,H88,0)</f>
        <v>100</v>
      </c>
      <c r="K88" s="101" t="str">
        <f t="shared" ref="K88:K109" si="5">IF(I88=-1,1,"")</f>
        <v/>
      </c>
      <c r="L88" s="63" t="str">
        <f t="shared" ref="L88:L109" si="6">IF(K88=1,J88,"")</f>
        <v/>
      </c>
    </row>
    <row r="89" spans="1:12" x14ac:dyDescent="0.25">
      <c r="A89" t="s">
        <v>57</v>
      </c>
      <c r="B89" s="196" t="s">
        <v>244</v>
      </c>
      <c r="C89" s="196" t="s">
        <v>61</v>
      </c>
      <c r="D89" s="196">
        <v>2425</v>
      </c>
      <c r="E89" s="196" t="s">
        <v>241</v>
      </c>
      <c r="F89" s="196" t="s">
        <v>245</v>
      </c>
      <c r="G89" s="196" t="s">
        <v>62</v>
      </c>
      <c r="H89" s="198">
        <v>1200</v>
      </c>
      <c r="I89" s="92">
        <f t="shared" si="4"/>
        <v>0</v>
      </c>
      <c r="K89" s="101" t="str">
        <f t="shared" si="5"/>
        <v/>
      </c>
      <c r="L89" s="63" t="str">
        <f t="shared" si="6"/>
        <v/>
      </c>
    </row>
    <row r="90" spans="1:12" x14ac:dyDescent="0.25">
      <c r="A90" t="s">
        <v>57</v>
      </c>
      <c r="B90" s="7" t="s">
        <v>265</v>
      </c>
      <c r="C90" t="s">
        <v>61</v>
      </c>
      <c r="D90" s="112">
        <v>2431</v>
      </c>
      <c r="E90" s="6" t="s">
        <v>266</v>
      </c>
      <c r="F90" t="s">
        <v>267</v>
      </c>
      <c r="G90" t="s">
        <v>62</v>
      </c>
      <c r="H90" s="152">
        <v>100</v>
      </c>
      <c r="I90" s="92">
        <f t="shared" si="4"/>
        <v>100</v>
      </c>
      <c r="K90" s="101" t="str">
        <f t="shared" si="5"/>
        <v/>
      </c>
      <c r="L90" s="63" t="str">
        <f t="shared" si="6"/>
        <v/>
      </c>
    </row>
    <row r="91" spans="1:12" x14ac:dyDescent="0.25">
      <c r="A91" t="s">
        <v>57</v>
      </c>
      <c r="B91" s="7" t="s">
        <v>246</v>
      </c>
      <c r="C91" t="s">
        <v>61</v>
      </c>
      <c r="D91" s="112">
        <v>2430</v>
      </c>
      <c r="E91" s="6" t="s">
        <v>268</v>
      </c>
      <c r="F91" t="s">
        <v>269</v>
      </c>
      <c r="G91" t="s">
        <v>62</v>
      </c>
      <c r="H91" s="152">
        <v>100</v>
      </c>
      <c r="I91" s="92">
        <f t="shared" si="4"/>
        <v>100</v>
      </c>
      <c r="K91" s="101" t="str">
        <f t="shared" si="5"/>
        <v/>
      </c>
      <c r="L91" s="63" t="str">
        <f t="shared" si="6"/>
        <v/>
      </c>
    </row>
    <row r="92" spans="1:12" x14ac:dyDescent="0.25">
      <c r="A92" t="s">
        <v>57</v>
      </c>
      <c r="B92" s="7" t="s">
        <v>246</v>
      </c>
      <c r="C92" t="s">
        <v>61</v>
      </c>
      <c r="D92" s="112">
        <v>2430</v>
      </c>
      <c r="E92" s="6" t="s">
        <v>268</v>
      </c>
      <c r="F92" t="s">
        <v>270</v>
      </c>
      <c r="G92" t="s">
        <v>62</v>
      </c>
      <c r="H92" s="152">
        <v>100</v>
      </c>
      <c r="I92" s="92">
        <f t="shared" si="4"/>
        <v>100</v>
      </c>
      <c r="K92" s="101" t="str">
        <f t="shared" si="5"/>
        <v/>
      </c>
      <c r="L92" s="63" t="str">
        <f t="shared" si="6"/>
        <v/>
      </c>
    </row>
    <row r="93" spans="1:12" x14ac:dyDescent="0.25">
      <c r="A93" t="s">
        <v>57</v>
      </c>
      <c r="B93" s="7" t="s">
        <v>271</v>
      </c>
      <c r="C93" t="s">
        <v>61</v>
      </c>
      <c r="D93" s="112">
        <v>2105</v>
      </c>
      <c r="E93" s="6" t="s">
        <v>66</v>
      </c>
      <c r="F93" t="s">
        <v>67</v>
      </c>
      <c r="G93" t="s">
        <v>62</v>
      </c>
      <c r="H93" s="152">
        <v>333.33</v>
      </c>
      <c r="I93" s="92">
        <f t="shared" si="4"/>
        <v>333.33</v>
      </c>
      <c r="K93" s="101" t="str">
        <f t="shared" si="5"/>
        <v/>
      </c>
      <c r="L93" s="63" t="str">
        <f t="shared" si="6"/>
        <v/>
      </c>
    </row>
    <row r="94" spans="1:12" x14ac:dyDescent="0.25">
      <c r="A94" t="s">
        <v>57</v>
      </c>
      <c r="B94" s="7" t="s">
        <v>271</v>
      </c>
      <c r="C94" t="s">
        <v>61</v>
      </c>
      <c r="D94" s="112">
        <v>2105</v>
      </c>
      <c r="E94" s="6" t="s">
        <v>66</v>
      </c>
      <c r="F94" t="s">
        <v>70</v>
      </c>
      <c r="G94" t="s">
        <v>62</v>
      </c>
      <c r="H94" s="152">
        <v>166.67</v>
      </c>
      <c r="I94" s="92">
        <f t="shared" si="4"/>
        <v>166.67</v>
      </c>
      <c r="K94" s="101" t="str">
        <f t="shared" si="5"/>
        <v/>
      </c>
      <c r="L94" s="63" t="str">
        <f t="shared" si="6"/>
        <v/>
      </c>
    </row>
    <row r="95" spans="1:12" x14ac:dyDescent="0.25">
      <c r="A95" t="s">
        <v>57</v>
      </c>
      <c r="B95" s="7" t="s">
        <v>272</v>
      </c>
      <c r="C95" t="s">
        <v>61</v>
      </c>
      <c r="D95" s="112">
        <v>2378</v>
      </c>
      <c r="E95" s="6" t="s">
        <v>176</v>
      </c>
      <c r="F95" t="s">
        <v>177</v>
      </c>
      <c r="G95" t="s">
        <v>62</v>
      </c>
      <c r="H95" s="152">
        <v>400</v>
      </c>
      <c r="I95" s="92">
        <f t="shared" si="4"/>
        <v>400</v>
      </c>
      <c r="K95" s="101" t="str">
        <f t="shared" si="5"/>
        <v/>
      </c>
      <c r="L95" s="63" t="str">
        <f t="shared" si="6"/>
        <v/>
      </c>
    </row>
    <row r="96" spans="1:12" x14ac:dyDescent="0.25">
      <c r="A96" t="s">
        <v>57</v>
      </c>
      <c r="B96" s="83" t="s">
        <v>272</v>
      </c>
      <c r="C96" t="s">
        <v>61</v>
      </c>
      <c r="D96" s="112">
        <v>2378</v>
      </c>
      <c r="E96" s="6" t="s">
        <v>176</v>
      </c>
      <c r="F96" t="s">
        <v>178</v>
      </c>
      <c r="G96" t="s">
        <v>62</v>
      </c>
      <c r="H96" s="152">
        <v>400</v>
      </c>
      <c r="I96" s="92">
        <f t="shared" si="4"/>
        <v>400</v>
      </c>
      <c r="K96" s="101" t="str">
        <f t="shared" si="5"/>
        <v/>
      </c>
      <c r="L96" s="63" t="str">
        <f t="shared" si="6"/>
        <v/>
      </c>
    </row>
    <row r="97" spans="1:12" x14ac:dyDescent="0.25">
      <c r="A97" t="s">
        <v>57</v>
      </c>
      <c r="B97" s="7" t="s">
        <v>273</v>
      </c>
      <c r="C97" t="s">
        <v>61</v>
      </c>
      <c r="D97" s="112">
        <v>2431</v>
      </c>
      <c r="E97" s="6" t="s">
        <v>266</v>
      </c>
      <c r="F97" t="s">
        <v>267</v>
      </c>
      <c r="G97" t="s">
        <v>62</v>
      </c>
      <c r="H97" s="152">
        <v>1100</v>
      </c>
      <c r="I97" s="92">
        <f t="shared" si="4"/>
        <v>1100</v>
      </c>
      <c r="K97" s="101" t="str">
        <f t="shared" si="5"/>
        <v/>
      </c>
      <c r="L97" s="63" t="str">
        <f t="shared" si="6"/>
        <v/>
      </c>
    </row>
    <row r="98" spans="1:12" x14ac:dyDescent="0.25">
      <c r="A98" t="s">
        <v>57</v>
      </c>
      <c r="B98" s="7" t="s">
        <v>274</v>
      </c>
      <c r="C98" t="s">
        <v>61</v>
      </c>
      <c r="D98" s="112">
        <v>2401</v>
      </c>
      <c r="E98" s="6" t="s">
        <v>208</v>
      </c>
      <c r="F98" t="s">
        <v>212</v>
      </c>
      <c r="G98" t="s">
        <v>62</v>
      </c>
      <c r="H98" s="152">
        <v>900</v>
      </c>
      <c r="I98" s="92">
        <f t="shared" si="4"/>
        <v>900</v>
      </c>
      <c r="K98" s="101" t="str">
        <f t="shared" si="5"/>
        <v/>
      </c>
      <c r="L98" s="63" t="str">
        <f t="shared" si="6"/>
        <v/>
      </c>
    </row>
    <row r="99" spans="1:12" x14ac:dyDescent="0.25">
      <c r="A99" t="s">
        <v>57</v>
      </c>
      <c r="B99" s="7" t="s">
        <v>249</v>
      </c>
      <c r="C99" t="s">
        <v>61</v>
      </c>
      <c r="D99" s="112">
        <v>2382</v>
      </c>
      <c r="E99" s="6" t="s">
        <v>197</v>
      </c>
      <c r="F99" t="s">
        <v>198</v>
      </c>
      <c r="G99" t="s">
        <v>62</v>
      </c>
      <c r="H99" s="152">
        <v>50</v>
      </c>
      <c r="I99" s="92">
        <f t="shared" si="4"/>
        <v>50</v>
      </c>
      <c r="K99" s="101" t="str">
        <f t="shared" si="5"/>
        <v/>
      </c>
      <c r="L99" s="63" t="str">
        <f t="shared" si="6"/>
        <v/>
      </c>
    </row>
    <row r="100" spans="1:12" x14ac:dyDescent="0.25">
      <c r="A100" t="s">
        <v>57</v>
      </c>
      <c r="B100" s="7" t="s">
        <v>249</v>
      </c>
      <c r="C100" t="s">
        <v>61</v>
      </c>
      <c r="D100" s="112">
        <v>2242</v>
      </c>
      <c r="E100" s="6" t="s">
        <v>214</v>
      </c>
      <c r="F100" t="s">
        <v>215</v>
      </c>
      <c r="G100" t="s">
        <v>62</v>
      </c>
      <c r="H100" s="152">
        <v>100</v>
      </c>
      <c r="I100" s="92">
        <f t="shared" si="4"/>
        <v>100</v>
      </c>
      <c r="K100" s="101" t="str">
        <f t="shared" si="5"/>
        <v/>
      </c>
      <c r="L100" s="63" t="str">
        <f t="shared" si="6"/>
        <v/>
      </c>
    </row>
    <row r="101" spans="1:12" x14ac:dyDescent="0.25">
      <c r="A101" t="s">
        <v>57</v>
      </c>
      <c r="B101" s="7" t="s">
        <v>275</v>
      </c>
      <c r="C101" t="s">
        <v>61</v>
      </c>
      <c r="D101" s="112">
        <v>2424</v>
      </c>
      <c r="E101" s="6" t="s">
        <v>237</v>
      </c>
      <c r="F101" t="s">
        <v>239</v>
      </c>
      <c r="G101" t="s">
        <v>62</v>
      </c>
      <c r="H101" s="152">
        <v>200</v>
      </c>
      <c r="I101" s="92">
        <f t="shared" si="4"/>
        <v>200</v>
      </c>
      <c r="K101" s="101" t="str">
        <f t="shared" si="5"/>
        <v/>
      </c>
      <c r="L101" s="63" t="str">
        <f t="shared" si="6"/>
        <v/>
      </c>
    </row>
    <row r="102" spans="1:12" x14ac:dyDescent="0.25">
      <c r="A102" t="s">
        <v>57</v>
      </c>
      <c r="B102" s="7" t="s">
        <v>275</v>
      </c>
      <c r="C102" t="s">
        <v>61</v>
      </c>
      <c r="D102" s="112">
        <v>2424</v>
      </c>
      <c r="E102" s="6" t="s">
        <v>237</v>
      </c>
      <c r="F102" t="s">
        <v>238</v>
      </c>
      <c r="G102" t="s">
        <v>62</v>
      </c>
      <c r="H102" s="152">
        <v>200</v>
      </c>
      <c r="I102" s="92">
        <f t="shared" si="4"/>
        <v>200</v>
      </c>
      <c r="K102" s="101" t="str">
        <f t="shared" si="5"/>
        <v/>
      </c>
      <c r="L102" s="63" t="str">
        <f t="shared" si="6"/>
        <v/>
      </c>
    </row>
    <row r="103" spans="1:12" x14ac:dyDescent="0.25">
      <c r="A103" t="s">
        <v>57</v>
      </c>
      <c r="B103" s="7" t="s">
        <v>276</v>
      </c>
      <c r="C103" t="s">
        <v>61</v>
      </c>
      <c r="D103" s="112">
        <v>2402</v>
      </c>
      <c r="E103" s="6" t="s">
        <v>219</v>
      </c>
      <c r="F103" t="s">
        <v>220</v>
      </c>
      <c r="G103" t="s">
        <v>62</v>
      </c>
      <c r="H103" s="152">
        <v>100</v>
      </c>
      <c r="I103" s="92">
        <f t="shared" si="4"/>
        <v>100</v>
      </c>
      <c r="K103" s="101" t="str">
        <f t="shared" si="5"/>
        <v/>
      </c>
      <c r="L103" s="63" t="str">
        <f t="shared" si="6"/>
        <v/>
      </c>
    </row>
    <row r="104" spans="1:12" x14ac:dyDescent="0.25">
      <c r="A104" t="s">
        <v>57</v>
      </c>
      <c r="B104" s="7" t="s">
        <v>252</v>
      </c>
      <c r="C104" t="s">
        <v>61</v>
      </c>
      <c r="D104" s="112">
        <v>2426</v>
      </c>
      <c r="E104" s="6" t="s">
        <v>241</v>
      </c>
      <c r="F104" t="s">
        <v>277</v>
      </c>
      <c r="G104" t="s">
        <v>62</v>
      </c>
      <c r="H104" s="152">
        <v>25</v>
      </c>
      <c r="I104" s="92">
        <f t="shared" si="4"/>
        <v>25</v>
      </c>
      <c r="K104" s="101" t="str">
        <f t="shared" si="5"/>
        <v/>
      </c>
      <c r="L104" s="63" t="str">
        <f t="shared" si="6"/>
        <v/>
      </c>
    </row>
    <row r="105" spans="1:12" x14ac:dyDescent="0.25">
      <c r="A105" t="s">
        <v>57</v>
      </c>
      <c r="B105" s="7" t="s">
        <v>252</v>
      </c>
      <c r="C105" t="s">
        <v>61</v>
      </c>
      <c r="D105" s="112">
        <v>2427</v>
      </c>
      <c r="E105" s="6" t="s">
        <v>241</v>
      </c>
      <c r="F105" t="s">
        <v>278</v>
      </c>
      <c r="G105" t="s">
        <v>62</v>
      </c>
      <c r="H105" s="152">
        <v>25</v>
      </c>
      <c r="I105" s="92">
        <f t="shared" si="4"/>
        <v>25</v>
      </c>
      <c r="K105" s="101" t="str">
        <f t="shared" si="5"/>
        <v/>
      </c>
      <c r="L105" s="63" t="str">
        <f t="shared" si="6"/>
        <v/>
      </c>
    </row>
    <row r="106" spans="1:12" x14ac:dyDescent="0.25">
      <c r="A106" t="s">
        <v>57</v>
      </c>
      <c r="B106" s="7" t="s">
        <v>256</v>
      </c>
      <c r="C106" t="s">
        <v>61</v>
      </c>
      <c r="D106" s="112">
        <v>2242</v>
      </c>
      <c r="E106" s="6" t="s">
        <v>214</v>
      </c>
      <c r="F106" t="s">
        <v>215</v>
      </c>
      <c r="G106" t="s">
        <v>62</v>
      </c>
      <c r="H106" s="152">
        <v>100</v>
      </c>
      <c r="I106" s="92">
        <f t="shared" si="4"/>
        <v>100</v>
      </c>
      <c r="K106" s="101" t="str">
        <f t="shared" si="5"/>
        <v/>
      </c>
      <c r="L106" s="63" t="str">
        <f t="shared" si="6"/>
        <v/>
      </c>
    </row>
    <row r="107" spans="1:12" x14ac:dyDescent="0.25">
      <c r="A107" t="s">
        <v>57</v>
      </c>
      <c r="B107" s="7" t="s">
        <v>256</v>
      </c>
      <c r="C107" t="s">
        <v>61</v>
      </c>
      <c r="D107" s="112">
        <v>2396</v>
      </c>
      <c r="E107" s="6" t="s">
        <v>205</v>
      </c>
      <c r="F107" t="s">
        <v>206</v>
      </c>
      <c r="G107" t="s">
        <v>62</v>
      </c>
      <c r="H107" s="152">
        <v>100</v>
      </c>
      <c r="I107" s="92">
        <f t="shared" si="4"/>
        <v>100</v>
      </c>
      <c r="K107" s="101" t="str">
        <f t="shared" si="5"/>
        <v/>
      </c>
      <c r="L107" s="63" t="str">
        <f t="shared" si="6"/>
        <v/>
      </c>
    </row>
    <row r="108" spans="1:12" x14ac:dyDescent="0.25">
      <c r="A108" t="s">
        <v>57</v>
      </c>
      <c r="B108" s="7" t="s">
        <v>279</v>
      </c>
      <c r="C108" t="s">
        <v>61</v>
      </c>
      <c r="D108" s="112">
        <v>2105</v>
      </c>
      <c r="E108" s="6" t="s">
        <v>66</v>
      </c>
      <c r="F108" t="s">
        <v>70</v>
      </c>
      <c r="G108" t="s">
        <v>62</v>
      </c>
      <c r="H108" s="152">
        <v>133.33000000000001</v>
      </c>
      <c r="I108" s="92">
        <f t="shared" ref="I108:I131" si="7">IF(H108&lt;&gt;1200,H108,0)</f>
        <v>133.33000000000001</v>
      </c>
      <c r="K108" s="101" t="str">
        <f t="shared" si="5"/>
        <v/>
      </c>
      <c r="L108" s="63" t="str">
        <f t="shared" si="6"/>
        <v/>
      </c>
    </row>
    <row r="109" spans="1:12" x14ac:dyDescent="0.25">
      <c r="A109" t="s">
        <v>57</v>
      </c>
      <c r="B109" s="7" t="s">
        <v>279</v>
      </c>
      <c r="C109" t="s">
        <v>61</v>
      </c>
      <c r="D109" s="112">
        <v>2105</v>
      </c>
      <c r="E109" s="6" t="s">
        <v>66</v>
      </c>
      <c r="F109" t="s">
        <v>67</v>
      </c>
      <c r="G109" t="s">
        <v>62</v>
      </c>
      <c r="H109" s="152">
        <v>266.67</v>
      </c>
      <c r="I109" s="92">
        <f t="shared" si="7"/>
        <v>266.67</v>
      </c>
      <c r="K109" s="101" t="str">
        <f t="shared" si="5"/>
        <v/>
      </c>
      <c r="L109" s="63" t="str">
        <f t="shared" si="6"/>
        <v/>
      </c>
    </row>
    <row r="110" spans="1:12" x14ac:dyDescent="0.25">
      <c r="A110" t="s">
        <v>57</v>
      </c>
      <c r="B110" s="7" t="s">
        <v>280</v>
      </c>
      <c r="C110" t="s">
        <v>61</v>
      </c>
      <c r="D110" s="112">
        <v>2450</v>
      </c>
      <c r="E110" s="6" t="s">
        <v>281</v>
      </c>
      <c r="F110" t="s">
        <v>282</v>
      </c>
      <c r="G110" t="s">
        <v>62</v>
      </c>
      <c r="H110" s="152">
        <v>1200</v>
      </c>
      <c r="I110" s="92">
        <f t="shared" si="7"/>
        <v>0</v>
      </c>
    </row>
    <row r="111" spans="1:12" x14ac:dyDescent="0.25">
      <c r="A111" t="s">
        <v>57</v>
      </c>
      <c r="B111" s="7" t="s">
        <v>283</v>
      </c>
      <c r="C111" t="s">
        <v>61</v>
      </c>
      <c r="D111" s="112">
        <v>2382</v>
      </c>
      <c r="E111" s="6" t="s">
        <v>197</v>
      </c>
      <c r="F111" t="s">
        <v>198</v>
      </c>
      <c r="G111" t="s">
        <v>62</v>
      </c>
      <c r="H111" s="152">
        <v>50</v>
      </c>
      <c r="I111" s="92">
        <f t="shared" si="7"/>
        <v>50</v>
      </c>
    </row>
    <row r="112" spans="1:12" x14ac:dyDescent="0.25">
      <c r="A112" t="s">
        <v>57</v>
      </c>
      <c r="B112" s="7" t="s">
        <v>284</v>
      </c>
      <c r="C112" t="s">
        <v>61</v>
      </c>
      <c r="D112" s="112">
        <v>2402</v>
      </c>
      <c r="E112" s="6" t="s">
        <v>219</v>
      </c>
      <c r="F112" t="s">
        <v>220</v>
      </c>
      <c r="G112" t="s">
        <v>62</v>
      </c>
      <c r="H112" s="152">
        <v>100</v>
      </c>
      <c r="I112" s="92">
        <f t="shared" si="7"/>
        <v>100</v>
      </c>
    </row>
    <row r="113" spans="1:9" x14ac:dyDescent="0.25">
      <c r="A113" t="s">
        <v>57</v>
      </c>
      <c r="B113" s="7" t="s">
        <v>285</v>
      </c>
      <c r="C113" t="s">
        <v>61</v>
      </c>
      <c r="D113" s="112">
        <v>2424</v>
      </c>
      <c r="E113" s="6" t="s">
        <v>237</v>
      </c>
      <c r="F113" t="s">
        <v>238</v>
      </c>
      <c r="G113" t="s">
        <v>62</v>
      </c>
      <c r="H113" s="152">
        <v>200</v>
      </c>
      <c r="I113" s="92">
        <f t="shared" si="7"/>
        <v>200</v>
      </c>
    </row>
    <row r="114" spans="1:9" x14ac:dyDescent="0.25">
      <c r="A114" t="s">
        <v>57</v>
      </c>
      <c r="B114" s="7" t="s">
        <v>285</v>
      </c>
      <c r="C114" t="s">
        <v>61</v>
      </c>
      <c r="D114" s="112">
        <v>2424</v>
      </c>
      <c r="E114" s="6" t="s">
        <v>237</v>
      </c>
      <c r="F114" t="s">
        <v>239</v>
      </c>
      <c r="G114" t="s">
        <v>62</v>
      </c>
      <c r="H114" s="152">
        <v>200</v>
      </c>
      <c r="I114" s="92">
        <f t="shared" si="7"/>
        <v>200</v>
      </c>
    </row>
    <row r="115" spans="1:9" x14ac:dyDescent="0.25">
      <c r="A115" t="s">
        <v>57</v>
      </c>
      <c r="B115" s="7" t="s">
        <v>286</v>
      </c>
      <c r="C115" t="s">
        <v>61</v>
      </c>
      <c r="D115" s="112">
        <v>2430</v>
      </c>
      <c r="E115" s="6" t="s">
        <v>268</v>
      </c>
      <c r="F115" t="s">
        <v>269</v>
      </c>
      <c r="G115" t="s">
        <v>62</v>
      </c>
      <c r="H115" s="152">
        <v>100</v>
      </c>
      <c r="I115" s="92">
        <f t="shared" si="7"/>
        <v>100</v>
      </c>
    </row>
    <row r="116" spans="1:9" x14ac:dyDescent="0.25">
      <c r="A116" t="s">
        <v>57</v>
      </c>
      <c r="B116" s="7" t="s">
        <v>286</v>
      </c>
      <c r="C116" t="s">
        <v>61</v>
      </c>
      <c r="D116" s="112">
        <v>2430</v>
      </c>
      <c r="E116" s="6" t="s">
        <v>268</v>
      </c>
      <c r="F116" t="s">
        <v>270</v>
      </c>
      <c r="G116" t="s">
        <v>62</v>
      </c>
      <c r="H116" s="152">
        <v>100</v>
      </c>
      <c r="I116" s="92">
        <f t="shared" si="7"/>
        <v>100</v>
      </c>
    </row>
    <row r="117" spans="1:9" x14ac:dyDescent="0.25">
      <c r="A117" t="s">
        <v>57</v>
      </c>
      <c r="B117" s="7" t="s">
        <v>289</v>
      </c>
      <c r="C117" t="s">
        <v>61</v>
      </c>
      <c r="D117" s="112">
        <v>2426</v>
      </c>
      <c r="E117" s="6" t="s">
        <v>241</v>
      </c>
      <c r="F117" t="s">
        <v>277</v>
      </c>
      <c r="G117" t="s">
        <v>62</v>
      </c>
      <c r="H117" s="152">
        <v>25</v>
      </c>
      <c r="I117" s="92">
        <f t="shared" si="7"/>
        <v>25</v>
      </c>
    </row>
    <row r="118" spans="1:9" x14ac:dyDescent="0.25">
      <c r="A118" t="s">
        <v>57</v>
      </c>
      <c r="B118" s="7" t="s">
        <v>289</v>
      </c>
      <c r="C118" t="s">
        <v>61</v>
      </c>
      <c r="D118" s="112">
        <v>2427</v>
      </c>
      <c r="E118" s="6" t="s">
        <v>241</v>
      </c>
      <c r="F118" t="s">
        <v>278</v>
      </c>
      <c r="G118" t="s">
        <v>62</v>
      </c>
      <c r="H118" s="152">
        <v>25</v>
      </c>
      <c r="I118" s="92">
        <f t="shared" si="7"/>
        <v>25</v>
      </c>
    </row>
    <row r="119" spans="1:9" x14ac:dyDescent="0.25">
      <c r="A119" t="s">
        <v>57</v>
      </c>
      <c r="B119" s="7" t="s">
        <v>301</v>
      </c>
      <c r="C119" t="s">
        <v>61</v>
      </c>
      <c r="D119" s="112">
        <v>2455</v>
      </c>
      <c r="E119" s="6" t="s">
        <v>302</v>
      </c>
      <c r="F119" t="s">
        <v>303</v>
      </c>
      <c r="G119" t="s">
        <v>62</v>
      </c>
      <c r="H119" s="152">
        <v>1200</v>
      </c>
      <c r="I119" s="92">
        <f t="shared" si="7"/>
        <v>0</v>
      </c>
    </row>
    <row r="120" spans="1:9" x14ac:dyDescent="0.25">
      <c r="A120" t="s">
        <v>57</v>
      </c>
      <c r="B120" s="7" t="s">
        <v>301</v>
      </c>
      <c r="C120" t="s">
        <v>61</v>
      </c>
      <c r="D120" s="112">
        <v>2455</v>
      </c>
      <c r="E120" s="6" t="s">
        <v>302</v>
      </c>
      <c r="F120" t="s">
        <v>304</v>
      </c>
      <c r="G120" t="s">
        <v>62</v>
      </c>
      <c r="H120" s="152">
        <v>1200</v>
      </c>
      <c r="I120" s="92">
        <f t="shared" si="7"/>
        <v>0</v>
      </c>
    </row>
    <row r="121" spans="1:9" x14ac:dyDescent="0.25">
      <c r="A121" t="s">
        <v>57</v>
      </c>
      <c r="B121" s="7" t="s">
        <v>305</v>
      </c>
      <c r="C121" t="s">
        <v>61</v>
      </c>
      <c r="D121" s="112">
        <v>2456</v>
      </c>
      <c r="E121" s="6" t="s">
        <v>306</v>
      </c>
      <c r="F121" t="s">
        <v>307</v>
      </c>
      <c r="G121" t="s">
        <v>62</v>
      </c>
      <c r="H121" s="152">
        <v>1200</v>
      </c>
      <c r="I121" s="92">
        <f t="shared" si="7"/>
        <v>0</v>
      </c>
    </row>
    <row r="122" spans="1:9" x14ac:dyDescent="0.25">
      <c r="A122" t="s">
        <v>57</v>
      </c>
      <c r="B122" s="7" t="s">
        <v>298</v>
      </c>
      <c r="C122" t="s">
        <v>61</v>
      </c>
      <c r="D122" s="112">
        <v>2459</v>
      </c>
      <c r="E122" s="6" t="s">
        <v>308</v>
      </c>
      <c r="F122" t="s">
        <v>309</v>
      </c>
      <c r="G122" t="s">
        <v>62</v>
      </c>
      <c r="H122" s="152">
        <v>1200</v>
      </c>
      <c r="I122" s="92">
        <f t="shared" si="7"/>
        <v>0</v>
      </c>
    </row>
    <row r="123" spans="1:9" x14ac:dyDescent="0.25">
      <c r="A123" t="s">
        <v>57</v>
      </c>
      <c r="B123" s="7" t="s">
        <v>298</v>
      </c>
      <c r="C123" t="s">
        <v>61</v>
      </c>
      <c r="D123" s="112">
        <v>2459</v>
      </c>
      <c r="E123" s="6" t="s">
        <v>308</v>
      </c>
      <c r="F123" t="s">
        <v>310</v>
      </c>
      <c r="G123" t="s">
        <v>62</v>
      </c>
      <c r="H123" s="152">
        <v>1200</v>
      </c>
      <c r="I123" s="92">
        <f t="shared" si="7"/>
        <v>0</v>
      </c>
    </row>
    <row r="124" spans="1:9" x14ac:dyDescent="0.25">
      <c r="A124" t="s">
        <v>57</v>
      </c>
      <c r="B124" s="7" t="s">
        <v>298</v>
      </c>
      <c r="C124" t="s">
        <v>61</v>
      </c>
      <c r="D124" s="112">
        <v>2459</v>
      </c>
      <c r="E124" s="6" t="s">
        <v>308</v>
      </c>
      <c r="F124" t="s">
        <v>311</v>
      </c>
      <c r="G124" t="s">
        <v>62</v>
      </c>
      <c r="H124" s="152">
        <v>1200</v>
      </c>
      <c r="I124" s="92">
        <f t="shared" si="7"/>
        <v>0</v>
      </c>
    </row>
    <row r="125" spans="1:9" x14ac:dyDescent="0.25">
      <c r="A125" t="s">
        <v>57</v>
      </c>
      <c r="B125" s="7" t="s">
        <v>312</v>
      </c>
      <c r="C125" t="s">
        <v>61</v>
      </c>
      <c r="D125" s="112">
        <v>2242</v>
      </c>
      <c r="E125" s="6" t="s">
        <v>214</v>
      </c>
      <c r="F125" t="s">
        <v>215</v>
      </c>
      <c r="G125" t="s">
        <v>62</v>
      </c>
      <c r="H125" s="152">
        <v>100</v>
      </c>
      <c r="I125" s="92">
        <f t="shared" si="7"/>
        <v>100</v>
      </c>
    </row>
    <row r="126" spans="1:9" x14ac:dyDescent="0.25">
      <c r="A126" t="s">
        <v>57</v>
      </c>
      <c r="B126" s="7" t="s">
        <v>313</v>
      </c>
      <c r="C126" t="s">
        <v>61</v>
      </c>
      <c r="D126" s="112">
        <v>2424</v>
      </c>
      <c r="E126" s="6" t="s">
        <v>237</v>
      </c>
      <c r="F126" t="s">
        <v>239</v>
      </c>
      <c r="G126" t="s">
        <v>62</v>
      </c>
      <c r="H126" s="152">
        <v>200</v>
      </c>
      <c r="I126" s="92">
        <f t="shared" si="7"/>
        <v>200</v>
      </c>
    </row>
    <row r="127" spans="1:9" x14ac:dyDescent="0.25">
      <c r="A127" t="s">
        <v>57</v>
      </c>
      <c r="B127" s="7" t="s">
        <v>313</v>
      </c>
      <c r="C127" t="s">
        <v>61</v>
      </c>
      <c r="D127" s="112">
        <v>2424</v>
      </c>
      <c r="E127" s="6" t="s">
        <v>237</v>
      </c>
      <c r="F127" t="s">
        <v>238</v>
      </c>
      <c r="G127" t="s">
        <v>62</v>
      </c>
      <c r="H127" s="152">
        <v>200</v>
      </c>
      <c r="I127" s="92">
        <f t="shared" si="7"/>
        <v>200</v>
      </c>
    </row>
    <row r="128" spans="1:9" x14ac:dyDescent="0.25">
      <c r="A128" t="s">
        <v>57</v>
      </c>
      <c r="H128" s="152"/>
      <c r="I128" s="92">
        <f t="shared" si="7"/>
        <v>0</v>
      </c>
    </row>
    <row r="129" spans="1:12" x14ac:dyDescent="0.25">
      <c r="A129" t="s">
        <v>57</v>
      </c>
      <c r="H129" s="152"/>
      <c r="I129" s="92">
        <f t="shared" si="7"/>
        <v>0</v>
      </c>
    </row>
    <row r="130" spans="1:12" x14ac:dyDescent="0.25">
      <c r="A130" t="s">
        <v>57</v>
      </c>
      <c r="H130" s="152"/>
      <c r="I130" s="92">
        <f t="shared" si="7"/>
        <v>0</v>
      </c>
    </row>
    <row r="131" spans="1:12" x14ac:dyDescent="0.25">
      <c r="A131" t="s">
        <v>57</v>
      </c>
      <c r="H131" s="152"/>
      <c r="I131" s="92">
        <f t="shared" si="7"/>
        <v>0</v>
      </c>
    </row>
    <row r="132" spans="1:12" x14ac:dyDescent="0.25">
      <c r="A132" s="11"/>
      <c r="B132" s="20" t="s">
        <v>31</v>
      </c>
      <c r="C132" s="11"/>
      <c r="D132" s="114"/>
      <c r="E132" s="11"/>
      <c r="F132" s="132" t="s">
        <v>75</v>
      </c>
      <c r="G132" s="12"/>
      <c r="H132" s="154"/>
      <c r="I132" s="95"/>
      <c r="J132" s="52"/>
      <c r="K132" s="59">
        <f>SUM(H133:H182)</f>
        <v>0</v>
      </c>
    </row>
    <row r="133" spans="1:12" x14ac:dyDescent="0.25">
      <c r="A133" t="s">
        <v>57</v>
      </c>
      <c r="B133" s="196"/>
      <c r="C133" s="196"/>
      <c r="D133" s="196"/>
      <c r="E133" s="196"/>
      <c r="F133" s="196"/>
      <c r="G133" s="196"/>
      <c r="H133" s="199"/>
      <c r="I133" s="92">
        <f t="shared" ref="I133:I182" si="8">IF(H133&lt;&gt;1200,H133,0)</f>
        <v>0</v>
      </c>
      <c r="K133" s="101" t="str">
        <f t="shared" ref="K133:K154" si="9">IF(I133=-1,1,"")</f>
        <v/>
      </c>
      <c r="L133" s="63" t="str">
        <f t="shared" ref="L133:L154" si="10">IF(K133=1,J133,"")</f>
        <v/>
      </c>
    </row>
    <row r="134" spans="1:12" x14ac:dyDescent="0.25">
      <c r="A134" t="s">
        <v>57</v>
      </c>
      <c r="B134" s="196"/>
      <c r="C134" s="196"/>
      <c r="D134" s="196"/>
      <c r="E134" s="196"/>
      <c r="F134" s="196"/>
      <c r="G134" s="196"/>
      <c r="H134" s="199"/>
      <c r="I134" s="92">
        <f t="shared" si="8"/>
        <v>0</v>
      </c>
      <c r="K134" s="101" t="str">
        <f t="shared" si="9"/>
        <v/>
      </c>
      <c r="L134" s="63" t="str">
        <f t="shared" si="10"/>
        <v/>
      </c>
    </row>
    <row r="135" spans="1:12" x14ac:dyDescent="0.25">
      <c r="A135" t="s">
        <v>57</v>
      </c>
      <c r="B135" s="196"/>
      <c r="C135" s="196"/>
      <c r="D135" s="196"/>
      <c r="E135" s="196"/>
      <c r="F135" s="196"/>
      <c r="G135" s="196"/>
      <c r="H135" s="199"/>
      <c r="I135" s="92">
        <f t="shared" si="8"/>
        <v>0</v>
      </c>
      <c r="K135" s="101" t="str">
        <f t="shared" si="9"/>
        <v/>
      </c>
      <c r="L135" s="63" t="str">
        <f t="shared" si="10"/>
        <v/>
      </c>
    </row>
    <row r="136" spans="1:12" x14ac:dyDescent="0.25">
      <c r="A136" t="s">
        <v>57</v>
      </c>
      <c r="B136" s="196"/>
      <c r="C136" s="196"/>
      <c r="D136" s="196"/>
      <c r="E136" s="196"/>
      <c r="F136" s="196"/>
      <c r="G136" s="196"/>
      <c r="H136" s="199"/>
      <c r="I136" s="92">
        <f t="shared" si="8"/>
        <v>0</v>
      </c>
      <c r="K136" s="101" t="str">
        <f t="shared" si="9"/>
        <v/>
      </c>
      <c r="L136" s="63" t="str">
        <f t="shared" si="10"/>
        <v/>
      </c>
    </row>
    <row r="137" spans="1:12" x14ac:dyDescent="0.25">
      <c r="A137" t="s">
        <v>57</v>
      </c>
      <c r="B137" s="196"/>
      <c r="C137" s="196"/>
      <c r="D137" s="196"/>
      <c r="E137" s="196"/>
      <c r="F137" s="196"/>
      <c r="G137" s="196"/>
      <c r="H137" s="199"/>
      <c r="I137" s="92">
        <f t="shared" si="8"/>
        <v>0</v>
      </c>
      <c r="K137" s="101" t="str">
        <f t="shared" si="9"/>
        <v/>
      </c>
      <c r="L137" s="63" t="str">
        <f t="shared" si="10"/>
        <v/>
      </c>
    </row>
    <row r="138" spans="1:12" x14ac:dyDescent="0.25">
      <c r="A138" t="s">
        <v>57</v>
      </c>
      <c r="B138" s="196"/>
      <c r="C138" s="196"/>
      <c r="D138" s="196"/>
      <c r="E138" s="196"/>
      <c r="F138" s="196"/>
      <c r="G138" s="196"/>
      <c r="H138" s="199"/>
      <c r="I138" s="92">
        <f t="shared" si="8"/>
        <v>0</v>
      </c>
      <c r="K138" s="101" t="str">
        <f t="shared" si="9"/>
        <v/>
      </c>
      <c r="L138" s="63" t="str">
        <f t="shared" si="10"/>
        <v/>
      </c>
    </row>
    <row r="139" spans="1:12" x14ac:dyDescent="0.25">
      <c r="A139" t="s">
        <v>57</v>
      </c>
      <c r="B139" s="196"/>
      <c r="C139" s="196"/>
      <c r="D139" s="196"/>
      <c r="E139" s="196"/>
      <c r="F139" s="196"/>
      <c r="G139" s="196"/>
      <c r="H139" s="199"/>
      <c r="I139" s="92">
        <f t="shared" si="8"/>
        <v>0</v>
      </c>
      <c r="K139" s="101" t="str">
        <f t="shared" si="9"/>
        <v/>
      </c>
      <c r="L139" s="63" t="str">
        <f t="shared" si="10"/>
        <v/>
      </c>
    </row>
    <row r="140" spans="1:12" x14ac:dyDescent="0.25">
      <c r="A140" t="s">
        <v>57</v>
      </c>
      <c r="B140" s="196"/>
      <c r="C140" s="196"/>
      <c r="D140" s="196"/>
      <c r="E140" s="196"/>
      <c r="F140" s="196"/>
      <c r="G140" s="196"/>
      <c r="H140" s="199"/>
      <c r="I140" s="92">
        <f t="shared" si="8"/>
        <v>0</v>
      </c>
      <c r="K140" s="101" t="str">
        <f t="shared" si="9"/>
        <v/>
      </c>
      <c r="L140" s="63" t="str">
        <f t="shared" si="10"/>
        <v/>
      </c>
    </row>
    <row r="141" spans="1:12" x14ac:dyDescent="0.25">
      <c r="A141" t="s">
        <v>57</v>
      </c>
      <c r="B141" s="196"/>
      <c r="C141" s="196"/>
      <c r="D141" s="196"/>
      <c r="E141" s="196"/>
      <c r="F141" s="196"/>
      <c r="G141" s="196"/>
      <c r="H141" s="199"/>
      <c r="I141" s="92">
        <f t="shared" si="8"/>
        <v>0</v>
      </c>
      <c r="K141" s="101" t="str">
        <f t="shared" si="9"/>
        <v/>
      </c>
      <c r="L141" s="63" t="str">
        <f t="shared" si="10"/>
        <v/>
      </c>
    </row>
    <row r="142" spans="1:12" x14ac:dyDescent="0.25">
      <c r="A142" t="s">
        <v>57</v>
      </c>
      <c r="B142" s="196"/>
      <c r="C142" s="196"/>
      <c r="D142" s="196"/>
      <c r="E142" s="196"/>
      <c r="F142" s="196"/>
      <c r="G142" s="196"/>
      <c r="H142" s="199"/>
      <c r="I142" s="92">
        <f t="shared" si="8"/>
        <v>0</v>
      </c>
      <c r="K142" s="101" t="str">
        <f t="shared" si="9"/>
        <v/>
      </c>
      <c r="L142" s="63" t="str">
        <f t="shared" si="10"/>
        <v/>
      </c>
    </row>
    <row r="143" spans="1:12" x14ac:dyDescent="0.25">
      <c r="A143" t="s">
        <v>57</v>
      </c>
      <c r="B143" s="196"/>
      <c r="C143" s="196"/>
      <c r="D143" s="196"/>
      <c r="E143" s="196"/>
      <c r="F143" s="196"/>
      <c r="G143" s="196"/>
      <c r="H143" s="199"/>
      <c r="I143" s="92">
        <f t="shared" si="8"/>
        <v>0</v>
      </c>
      <c r="K143" s="101" t="str">
        <f t="shared" si="9"/>
        <v/>
      </c>
      <c r="L143" s="63" t="str">
        <f t="shared" si="10"/>
        <v/>
      </c>
    </row>
    <row r="144" spans="1:12" x14ac:dyDescent="0.25">
      <c r="A144" t="s">
        <v>57</v>
      </c>
      <c r="B144" s="196"/>
      <c r="C144" s="196"/>
      <c r="D144" s="196"/>
      <c r="E144" s="196"/>
      <c r="F144" s="196"/>
      <c r="G144" s="196"/>
      <c r="H144" s="199"/>
      <c r="I144" s="92">
        <f t="shared" si="8"/>
        <v>0</v>
      </c>
      <c r="K144" s="101" t="str">
        <f t="shared" si="9"/>
        <v/>
      </c>
      <c r="L144" s="63" t="str">
        <f t="shared" si="10"/>
        <v/>
      </c>
    </row>
    <row r="145" spans="1:12" x14ac:dyDescent="0.25">
      <c r="A145" t="s">
        <v>57</v>
      </c>
      <c r="B145" s="196"/>
      <c r="C145" s="196"/>
      <c r="D145" s="196"/>
      <c r="E145" s="196"/>
      <c r="F145" s="196"/>
      <c r="G145" s="196"/>
      <c r="H145" s="199"/>
      <c r="I145" s="92">
        <f t="shared" si="8"/>
        <v>0</v>
      </c>
      <c r="K145" s="101" t="str">
        <f t="shared" si="9"/>
        <v/>
      </c>
      <c r="L145" s="63" t="str">
        <f t="shared" si="10"/>
        <v/>
      </c>
    </row>
    <row r="146" spans="1:12" x14ac:dyDescent="0.25">
      <c r="A146" t="s">
        <v>57</v>
      </c>
      <c r="B146" s="196"/>
      <c r="C146" s="196"/>
      <c r="D146" s="196"/>
      <c r="E146" s="196"/>
      <c r="F146" s="196"/>
      <c r="G146" s="196"/>
      <c r="H146" s="199"/>
      <c r="I146" s="92">
        <f t="shared" si="8"/>
        <v>0</v>
      </c>
      <c r="K146" s="101" t="str">
        <f t="shared" si="9"/>
        <v/>
      </c>
      <c r="L146" s="63" t="str">
        <f t="shared" si="10"/>
        <v/>
      </c>
    </row>
    <row r="147" spans="1:12" x14ac:dyDescent="0.25">
      <c r="A147" t="s">
        <v>57</v>
      </c>
      <c r="B147" s="196"/>
      <c r="C147" s="196"/>
      <c r="D147" s="196"/>
      <c r="E147" s="196"/>
      <c r="F147" s="196"/>
      <c r="G147" s="196"/>
      <c r="H147" s="199"/>
      <c r="I147" s="92">
        <f t="shared" si="8"/>
        <v>0</v>
      </c>
      <c r="K147" s="101" t="str">
        <f t="shared" si="9"/>
        <v/>
      </c>
      <c r="L147" s="63" t="str">
        <f t="shared" si="10"/>
        <v/>
      </c>
    </row>
    <row r="148" spans="1:12" x14ac:dyDescent="0.25">
      <c r="A148" t="s">
        <v>57</v>
      </c>
      <c r="B148" s="196"/>
      <c r="C148" s="196"/>
      <c r="D148" s="196"/>
      <c r="E148" s="196"/>
      <c r="F148" s="196"/>
      <c r="G148" s="196"/>
      <c r="H148" s="199"/>
      <c r="I148" s="92">
        <f t="shared" si="8"/>
        <v>0</v>
      </c>
      <c r="K148" s="101" t="str">
        <f t="shared" si="9"/>
        <v/>
      </c>
      <c r="L148" s="63" t="str">
        <f t="shared" si="10"/>
        <v/>
      </c>
    </row>
    <row r="149" spans="1:12" x14ac:dyDescent="0.25">
      <c r="A149" t="s">
        <v>57</v>
      </c>
      <c r="B149" s="196"/>
      <c r="C149" s="196"/>
      <c r="D149" s="196"/>
      <c r="E149" s="196"/>
      <c r="F149" s="196"/>
      <c r="G149" s="196"/>
      <c r="H149" s="199"/>
      <c r="I149" s="92">
        <f t="shared" si="8"/>
        <v>0</v>
      </c>
      <c r="K149" s="101" t="str">
        <f t="shared" si="9"/>
        <v/>
      </c>
      <c r="L149" s="63" t="str">
        <f t="shared" si="10"/>
        <v/>
      </c>
    </row>
    <row r="150" spans="1:12" x14ac:dyDescent="0.25">
      <c r="A150" t="s">
        <v>57</v>
      </c>
      <c r="B150" s="196"/>
      <c r="C150" s="196"/>
      <c r="D150" s="196"/>
      <c r="E150" s="196"/>
      <c r="F150" s="196"/>
      <c r="G150" s="196"/>
      <c r="H150" s="199"/>
      <c r="I150" s="92">
        <f t="shared" si="8"/>
        <v>0</v>
      </c>
      <c r="K150" s="101" t="str">
        <f t="shared" si="9"/>
        <v/>
      </c>
      <c r="L150" s="63" t="str">
        <f t="shared" si="10"/>
        <v/>
      </c>
    </row>
    <row r="151" spans="1:12" x14ac:dyDescent="0.25">
      <c r="A151" t="s">
        <v>57</v>
      </c>
      <c r="B151" s="196"/>
      <c r="C151" s="196"/>
      <c r="D151" s="196"/>
      <c r="E151" s="196"/>
      <c r="F151" s="196"/>
      <c r="G151" s="196"/>
      <c r="H151" s="199"/>
      <c r="I151" s="92">
        <f t="shared" si="8"/>
        <v>0</v>
      </c>
      <c r="K151" s="101" t="str">
        <f t="shared" si="9"/>
        <v/>
      </c>
      <c r="L151" s="63" t="str">
        <f t="shared" si="10"/>
        <v/>
      </c>
    </row>
    <row r="152" spans="1:12" x14ac:dyDescent="0.25">
      <c r="A152" t="s">
        <v>57</v>
      </c>
      <c r="B152" s="196"/>
      <c r="C152" s="196"/>
      <c r="D152" s="196"/>
      <c r="E152" s="196"/>
      <c r="F152" s="196"/>
      <c r="G152" s="196"/>
      <c r="H152" s="199"/>
      <c r="I152" s="92">
        <f t="shared" si="8"/>
        <v>0</v>
      </c>
      <c r="K152" s="101" t="str">
        <f t="shared" si="9"/>
        <v/>
      </c>
      <c r="L152" s="63" t="str">
        <f t="shared" si="10"/>
        <v/>
      </c>
    </row>
    <row r="153" spans="1:12" x14ac:dyDescent="0.25">
      <c r="A153" t="s">
        <v>57</v>
      </c>
      <c r="B153" s="196"/>
      <c r="C153" s="196"/>
      <c r="D153" s="196"/>
      <c r="E153" s="196"/>
      <c r="F153" s="196"/>
      <c r="G153" s="196"/>
      <c r="H153" s="199"/>
      <c r="I153" s="92">
        <f t="shared" si="8"/>
        <v>0</v>
      </c>
      <c r="K153" s="101" t="str">
        <f t="shared" si="9"/>
        <v/>
      </c>
      <c r="L153" s="63" t="str">
        <f t="shared" si="10"/>
        <v/>
      </c>
    </row>
    <row r="154" spans="1:12" x14ac:dyDescent="0.25">
      <c r="A154" t="s">
        <v>57</v>
      </c>
      <c r="B154" s="196"/>
      <c r="C154" s="196"/>
      <c r="D154" s="196"/>
      <c r="E154" s="196"/>
      <c r="F154" s="196"/>
      <c r="G154" s="196"/>
      <c r="H154" s="199"/>
      <c r="I154" s="92">
        <f t="shared" si="8"/>
        <v>0</v>
      </c>
      <c r="K154" s="101" t="str">
        <f t="shared" si="9"/>
        <v/>
      </c>
      <c r="L154" s="63" t="str">
        <f t="shared" si="10"/>
        <v/>
      </c>
    </row>
    <row r="155" spans="1:12" x14ac:dyDescent="0.25">
      <c r="A155" t="s">
        <v>57</v>
      </c>
      <c r="B155" s="196"/>
      <c r="C155" s="196"/>
      <c r="D155" s="196"/>
      <c r="E155" s="196"/>
      <c r="F155" s="196"/>
      <c r="G155" s="196"/>
      <c r="H155" s="199"/>
      <c r="I155" s="92">
        <f t="shared" si="8"/>
        <v>0</v>
      </c>
    </row>
    <row r="156" spans="1:12" x14ac:dyDescent="0.25">
      <c r="A156" t="s">
        <v>57</v>
      </c>
      <c r="B156" s="196"/>
      <c r="C156" s="196"/>
      <c r="D156" s="196"/>
      <c r="E156" s="196"/>
      <c r="F156" s="196"/>
      <c r="G156" s="196"/>
      <c r="H156" s="199"/>
      <c r="I156" s="92">
        <f t="shared" si="8"/>
        <v>0</v>
      </c>
    </row>
    <row r="157" spans="1:12" x14ac:dyDescent="0.25">
      <c r="A157" t="s">
        <v>57</v>
      </c>
      <c r="B157" s="196"/>
      <c r="C157" s="196"/>
      <c r="D157" s="196"/>
      <c r="E157" s="196"/>
      <c r="F157" s="196"/>
      <c r="G157" s="196"/>
      <c r="H157" s="199"/>
      <c r="I157" s="92">
        <f t="shared" si="8"/>
        <v>0</v>
      </c>
    </row>
    <row r="158" spans="1:12" x14ac:dyDescent="0.25">
      <c r="A158" t="s">
        <v>57</v>
      </c>
      <c r="B158" s="196"/>
      <c r="C158" s="196"/>
      <c r="D158" s="196"/>
      <c r="E158" s="196"/>
      <c r="F158" s="196"/>
      <c r="G158" s="196"/>
      <c r="H158" s="199"/>
      <c r="I158" s="92">
        <f t="shared" si="8"/>
        <v>0</v>
      </c>
    </row>
    <row r="159" spans="1:12" x14ac:dyDescent="0.25">
      <c r="A159" t="s">
        <v>57</v>
      </c>
      <c r="B159" s="196"/>
      <c r="C159" s="196"/>
      <c r="D159" s="196"/>
      <c r="E159" s="196"/>
      <c r="F159" s="196"/>
      <c r="G159" s="196"/>
      <c r="H159" s="199"/>
      <c r="I159" s="92">
        <f t="shared" si="8"/>
        <v>0</v>
      </c>
    </row>
    <row r="160" spans="1:12" x14ac:dyDescent="0.25">
      <c r="A160" t="s">
        <v>57</v>
      </c>
      <c r="B160" s="196"/>
      <c r="C160" s="196"/>
      <c r="D160" s="196"/>
      <c r="E160" s="196"/>
      <c r="F160" s="196"/>
      <c r="G160" s="196"/>
      <c r="H160" s="199"/>
      <c r="I160" s="92">
        <f t="shared" si="8"/>
        <v>0</v>
      </c>
    </row>
    <row r="161" spans="1:9" x14ac:dyDescent="0.25">
      <c r="A161" t="s">
        <v>57</v>
      </c>
      <c r="B161" s="196"/>
      <c r="C161" s="196"/>
      <c r="D161" s="196"/>
      <c r="E161" s="196"/>
      <c r="F161" s="196"/>
      <c r="G161" s="196"/>
      <c r="H161" s="199"/>
      <c r="I161" s="92">
        <f t="shared" si="8"/>
        <v>0</v>
      </c>
    </row>
    <row r="162" spans="1:9" x14ac:dyDescent="0.25">
      <c r="A162" t="s">
        <v>57</v>
      </c>
      <c r="B162" s="196"/>
      <c r="C162" s="196"/>
      <c r="D162" s="196"/>
      <c r="E162" s="196"/>
      <c r="F162" s="196"/>
      <c r="G162" s="196"/>
      <c r="H162" s="199"/>
      <c r="I162" s="92">
        <f t="shared" si="8"/>
        <v>0</v>
      </c>
    </row>
    <row r="163" spans="1:9" x14ac:dyDescent="0.25">
      <c r="A163" t="s">
        <v>57</v>
      </c>
      <c r="B163" s="196"/>
      <c r="C163" s="196"/>
      <c r="D163" s="196"/>
      <c r="E163" s="196"/>
      <c r="F163" s="196"/>
      <c r="G163" s="196"/>
      <c r="H163" s="199"/>
      <c r="I163" s="92">
        <f t="shared" si="8"/>
        <v>0</v>
      </c>
    </row>
    <row r="164" spans="1:9" x14ac:dyDescent="0.25">
      <c r="A164" t="s">
        <v>57</v>
      </c>
      <c r="B164" s="196"/>
      <c r="C164" s="196"/>
      <c r="D164" s="196"/>
      <c r="E164" s="196"/>
      <c r="F164" s="196"/>
      <c r="G164" s="196"/>
      <c r="H164" s="199"/>
      <c r="I164" s="92">
        <f t="shared" si="8"/>
        <v>0</v>
      </c>
    </row>
    <row r="165" spans="1:9" x14ac:dyDescent="0.25">
      <c r="A165" t="s">
        <v>57</v>
      </c>
      <c r="B165" s="196"/>
      <c r="C165" s="196"/>
      <c r="D165" s="196"/>
      <c r="E165" s="196"/>
      <c r="F165" s="196"/>
      <c r="G165" s="196"/>
      <c r="H165" s="199"/>
      <c r="I165" s="92">
        <f t="shared" si="8"/>
        <v>0</v>
      </c>
    </row>
    <row r="166" spans="1:9" x14ac:dyDescent="0.25">
      <c r="A166" t="s">
        <v>57</v>
      </c>
      <c r="I166" s="92">
        <f t="shared" si="8"/>
        <v>0</v>
      </c>
    </row>
    <row r="167" spans="1:9" x14ac:dyDescent="0.25">
      <c r="A167" t="s">
        <v>57</v>
      </c>
      <c r="I167" s="92">
        <f t="shared" si="8"/>
        <v>0</v>
      </c>
    </row>
    <row r="168" spans="1:9" x14ac:dyDescent="0.25">
      <c r="A168" t="s">
        <v>57</v>
      </c>
      <c r="I168" s="92">
        <f t="shared" si="8"/>
        <v>0</v>
      </c>
    </row>
    <row r="169" spans="1:9" x14ac:dyDescent="0.25">
      <c r="A169" t="s">
        <v>57</v>
      </c>
      <c r="I169" s="92">
        <f t="shared" si="8"/>
        <v>0</v>
      </c>
    </row>
    <row r="170" spans="1:9" x14ac:dyDescent="0.25">
      <c r="A170" t="s">
        <v>57</v>
      </c>
      <c r="I170" s="92">
        <f t="shared" si="8"/>
        <v>0</v>
      </c>
    </row>
    <row r="171" spans="1:9" x14ac:dyDescent="0.25">
      <c r="A171" t="s">
        <v>57</v>
      </c>
      <c r="I171" s="92">
        <f t="shared" si="8"/>
        <v>0</v>
      </c>
    </row>
    <row r="172" spans="1:9" x14ac:dyDescent="0.25">
      <c r="A172" t="s">
        <v>57</v>
      </c>
      <c r="I172" s="92">
        <f t="shared" si="8"/>
        <v>0</v>
      </c>
    </row>
    <row r="173" spans="1:9" x14ac:dyDescent="0.25">
      <c r="A173" t="s">
        <v>57</v>
      </c>
      <c r="I173" s="92">
        <f t="shared" si="8"/>
        <v>0</v>
      </c>
    </row>
    <row r="174" spans="1:9" x14ac:dyDescent="0.25">
      <c r="A174" t="s">
        <v>57</v>
      </c>
      <c r="I174" s="92">
        <f t="shared" si="8"/>
        <v>0</v>
      </c>
    </row>
    <row r="175" spans="1:9" x14ac:dyDescent="0.25">
      <c r="A175" t="s">
        <v>57</v>
      </c>
      <c r="I175" s="92">
        <f t="shared" si="8"/>
        <v>0</v>
      </c>
    </row>
    <row r="176" spans="1:9" x14ac:dyDescent="0.25">
      <c r="A176" t="s">
        <v>57</v>
      </c>
      <c r="I176" s="92">
        <f t="shared" si="8"/>
        <v>0</v>
      </c>
    </row>
    <row r="177" spans="1:12" x14ac:dyDescent="0.25">
      <c r="A177" t="s">
        <v>57</v>
      </c>
      <c r="I177" s="92">
        <f t="shared" si="8"/>
        <v>0</v>
      </c>
    </row>
    <row r="178" spans="1:12" x14ac:dyDescent="0.25">
      <c r="A178" t="s">
        <v>57</v>
      </c>
      <c r="I178" s="92">
        <f t="shared" si="8"/>
        <v>0</v>
      </c>
    </row>
    <row r="179" spans="1:12" x14ac:dyDescent="0.25">
      <c r="A179" t="s">
        <v>57</v>
      </c>
      <c r="I179" s="92">
        <f t="shared" si="8"/>
        <v>0</v>
      </c>
    </row>
    <row r="180" spans="1:12" x14ac:dyDescent="0.25">
      <c r="A180" t="s">
        <v>57</v>
      </c>
      <c r="I180" s="92">
        <f t="shared" si="8"/>
        <v>0</v>
      </c>
    </row>
    <row r="181" spans="1:12" x14ac:dyDescent="0.25">
      <c r="A181" t="s">
        <v>57</v>
      </c>
      <c r="I181" s="92">
        <f t="shared" si="8"/>
        <v>0</v>
      </c>
    </row>
    <row r="182" spans="1:12" x14ac:dyDescent="0.25">
      <c r="A182" t="s">
        <v>57</v>
      </c>
      <c r="I182" s="92">
        <f t="shared" si="8"/>
        <v>0</v>
      </c>
    </row>
    <row r="183" spans="1:12" ht="18.75" x14ac:dyDescent="0.3">
      <c r="A183" s="13"/>
      <c r="B183" s="79"/>
      <c r="C183" s="13"/>
      <c r="D183" s="115"/>
      <c r="E183" s="13"/>
      <c r="F183" s="14"/>
      <c r="G183" s="14"/>
      <c r="H183" s="155" t="s">
        <v>32</v>
      </c>
      <c r="I183" s="96"/>
      <c r="J183" s="53"/>
      <c r="K183" s="126">
        <f>SUM(K2:K159)</f>
        <v>54850</v>
      </c>
      <c r="L183" s="60"/>
    </row>
    <row r="186" spans="1:12" x14ac:dyDescent="0.25">
      <c r="I186" s="97" t="s">
        <v>15</v>
      </c>
      <c r="J186" s="54" t="s">
        <v>11</v>
      </c>
      <c r="K186" s="102" t="s">
        <v>34</v>
      </c>
      <c r="L186" s="42" t="s">
        <v>33</v>
      </c>
    </row>
    <row r="187" spans="1:12" x14ac:dyDescent="0.25">
      <c r="A187" s="137"/>
      <c r="B187" s="32" t="s">
        <v>36</v>
      </c>
      <c r="C187" s="137"/>
      <c r="I187" s="98" t="s">
        <v>1</v>
      </c>
      <c r="J187" s="82">
        <v>45750</v>
      </c>
      <c r="K187" s="103">
        <f>K2</f>
        <v>10400</v>
      </c>
      <c r="L187" s="61">
        <f>10%*K187</f>
        <v>1040</v>
      </c>
    </row>
    <row r="188" spans="1:12" x14ac:dyDescent="0.25">
      <c r="A188" s="1"/>
      <c r="B188" s="2" t="s">
        <v>37</v>
      </c>
      <c r="C188" s="1"/>
      <c r="D188" s="203"/>
      <c r="I188" s="98" t="s">
        <v>2</v>
      </c>
      <c r="J188" s="82">
        <v>45845</v>
      </c>
      <c r="K188" s="103">
        <f>K32</f>
        <v>28550</v>
      </c>
      <c r="L188" s="61">
        <f t="shared" ref="L188:L191" si="11">10%*K188</f>
        <v>2855</v>
      </c>
    </row>
    <row r="189" spans="1:12" x14ac:dyDescent="0.25">
      <c r="B189" s="7" t="s">
        <v>38</v>
      </c>
      <c r="I189" s="98" t="s">
        <v>3</v>
      </c>
      <c r="J189" s="82"/>
      <c r="K189" s="103">
        <f>K87</f>
        <v>15900</v>
      </c>
      <c r="L189" s="61">
        <f t="shared" si="11"/>
        <v>1590</v>
      </c>
    </row>
    <row r="190" spans="1:12" x14ac:dyDescent="0.25">
      <c r="I190" s="98" t="s">
        <v>4</v>
      </c>
      <c r="J190" s="82"/>
      <c r="K190" s="103">
        <f>K132</f>
        <v>0</v>
      </c>
      <c r="L190" s="61">
        <f t="shared" si="11"/>
        <v>0</v>
      </c>
    </row>
    <row r="191" spans="1:12" ht="15.75" thickBot="1" x14ac:dyDescent="0.3">
      <c r="I191" s="98" t="s">
        <v>35</v>
      </c>
      <c r="J191" s="82"/>
      <c r="K191" s="103"/>
      <c r="L191" s="61">
        <f t="shared" si="11"/>
        <v>0</v>
      </c>
    </row>
    <row r="192" spans="1:12" ht="19.5" thickBot="1" x14ac:dyDescent="0.35">
      <c r="B192" s="134" t="s">
        <v>65</v>
      </c>
      <c r="C192" s="135"/>
      <c r="D192" s="136"/>
      <c r="E192" s="6" t="s">
        <v>76</v>
      </c>
      <c r="I192" s="99" t="s">
        <v>39</v>
      </c>
      <c r="J192" s="55"/>
      <c r="K192" s="104">
        <f>SUM(K187:K191)</f>
        <v>54850</v>
      </c>
      <c r="L192" s="62">
        <f>SUM(L187:L191)</f>
        <v>5485</v>
      </c>
    </row>
    <row r="193" spans="1:8" x14ac:dyDescent="0.25">
      <c r="A193" s="87" t="s">
        <v>58</v>
      </c>
      <c r="B193" s="85" t="s">
        <v>69</v>
      </c>
      <c r="C193" s="86"/>
      <c r="D193" s="116"/>
    </row>
    <row r="194" spans="1:8" x14ac:dyDescent="0.25">
      <c r="B194" s="47" t="s">
        <v>92</v>
      </c>
      <c r="G194" s="1" t="s">
        <v>91</v>
      </c>
    </row>
    <row r="195" spans="1:8" x14ac:dyDescent="0.25">
      <c r="B195" s="47" t="s">
        <v>93</v>
      </c>
      <c r="G195" s="98" t="s">
        <v>89</v>
      </c>
      <c r="H195" s="182">
        <f>SUM(I3:I180)</f>
        <v>15250</v>
      </c>
    </row>
    <row r="196" spans="1:8" x14ac:dyDescent="0.25">
      <c r="G196" s="183" t="s">
        <v>90</v>
      </c>
      <c r="H196" s="184">
        <f>K192-H195</f>
        <v>39600</v>
      </c>
    </row>
    <row r="197" spans="1:8" x14ac:dyDescent="0.25">
      <c r="B197" s="47" t="s">
        <v>87</v>
      </c>
      <c r="G197" s="183" t="s">
        <v>21</v>
      </c>
      <c r="H197" s="182">
        <f>SUM(H195:H196)</f>
        <v>54850</v>
      </c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59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2025-09-24T17:13:35Z</cp:lastPrinted>
  <dcterms:created xsi:type="dcterms:W3CDTF">2021-11-13T13:54:27Z</dcterms:created>
  <dcterms:modified xsi:type="dcterms:W3CDTF">2025-09-24T17:13:37Z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