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2\"/>
    </mc:Choice>
  </mc:AlternateContent>
  <xr:revisionPtr revIDLastSave="0" documentId="13_ncr:1_{ECD1B74C-4E80-46B0-8C47-884A372A2E6B}" xr6:coauthVersionLast="47" xr6:coauthVersionMax="47" xr10:uidLastSave="{00000000-0000-0000-0000-000000000000}"/>
  <bookViews>
    <workbookView xWindow="1860" yWindow="1860" windowWidth="23250" windowHeight="11295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Sales'!$A$1:$J$147</definedName>
    <definedName name="_xlnm.Print_Area" localSheetId="1">Interments!$A$1:$O$138</definedName>
    <definedName name="_xlnm.Print_Area" localSheetId="0">Summary!$A$1:$G$22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9" i="1"/>
  <c r="G15" i="1"/>
  <c r="G5" i="1"/>
  <c r="N10" i="2"/>
  <c r="M133" i="2" s="1"/>
  <c r="F9" i="1"/>
  <c r="E19" i="1"/>
  <c r="J63" i="3"/>
  <c r="I143" i="3" s="1"/>
  <c r="C18" i="1"/>
  <c r="C8" i="1"/>
  <c r="D8" i="1"/>
  <c r="E8" i="1"/>
  <c r="O136" i="2"/>
  <c r="J35" i="3"/>
  <c r="J145" i="3"/>
  <c r="J2" i="3"/>
  <c r="I141" i="3" s="1"/>
  <c r="J108" i="3"/>
  <c r="I144" i="3" s="1"/>
  <c r="J144" i="3" s="1"/>
  <c r="D17" i="1" s="1"/>
  <c r="L110" i="2"/>
  <c r="L100" i="2"/>
  <c r="L87" i="2"/>
  <c r="L75" i="2"/>
  <c r="L55" i="2"/>
  <c r="L35" i="2"/>
  <c r="L10" i="2"/>
  <c r="L2" i="2"/>
  <c r="N110" i="2"/>
  <c r="N135" i="2" s="1"/>
  <c r="N100" i="2"/>
  <c r="N134" i="2" s="1"/>
  <c r="D6" i="1" s="1"/>
  <c r="N87" i="2"/>
  <c r="N133" i="2" s="1"/>
  <c r="D5" i="1" s="1"/>
  <c r="N75" i="2"/>
  <c r="N132" i="2" s="1"/>
  <c r="D4" i="1" s="1"/>
  <c r="N55" i="2"/>
  <c r="M135" i="2" s="1"/>
  <c r="N35" i="2"/>
  <c r="M134" i="2" s="1"/>
  <c r="N2" i="2"/>
  <c r="M132" i="2" s="1"/>
  <c r="L122" i="2" l="1"/>
  <c r="L128" i="2" s="1"/>
  <c r="O134" i="2"/>
  <c r="E6" i="1" s="1"/>
  <c r="C6" i="1"/>
  <c r="C5" i="1"/>
  <c r="O133" i="2"/>
  <c r="E5" i="1" s="1"/>
  <c r="L69" i="2"/>
  <c r="L127" i="2" s="1"/>
  <c r="O132" i="2"/>
  <c r="E4" i="1" s="1"/>
  <c r="C4" i="1"/>
  <c r="C14" i="1"/>
  <c r="J141" i="3"/>
  <c r="D14" i="1" s="1"/>
  <c r="J143" i="3"/>
  <c r="D16" i="1" s="1"/>
  <c r="C16" i="1"/>
  <c r="C17" i="1"/>
  <c r="J137" i="3"/>
  <c r="M137" i="2"/>
  <c r="C9" i="1" s="1"/>
  <c r="C7" i="1"/>
  <c r="N69" i="2"/>
  <c r="N127" i="2" s="1"/>
  <c r="D7" i="1"/>
  <c r="O135" i="2"/>
  <c r="E7" i="1" s="1"/>
  <c r="N122" i="2"/>
  <c r="N128" i="2" s="1"/>
  <c r="I142" i="3"/>
  <c r="N137" i="2"/>
  <c r="D9" i="1" s="1"/>
  <c r="L129" i="2" l="1"/>
  <c r="N129" i="2"/>
  <c r="O137" i="2"/>
  <c r="E9" i="1" s="1"/>
  <c r="J142" i="3"/>
  <c r="I146" i="3"/>
  <c r="C19" i="1" s="1"/>
  <c r="C15" i="1"/>
  <c r="D15" i="1" l="1"/>
  <c r="J146" i="3"/>
  <c r="D19" i="1" s="1"/>
</calcChain>
</file>

<file path=xl/sharedStrings.xml><?xml version="1.0" encoding="utf-8"?>
<sst xmlns="http://schemas.openxmlformats.org/spreadsheetml/2006/main" count="816" uniqueCount="325">
  <si>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</si>
  <si>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</si>
  <si>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</si>
  <si>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</si>
  <si>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</si>
  <si>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</si>
  <si>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</si>
  <si>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</si>
  <si>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</si>
  <si>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</si>
  <si>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</si>
  <si>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Type</t>
  </si>
  <si>
    <t>Date</t>
  </si>
  <si>
    <t>Memo</t>
  </si>
  <si>
    <t>Reference</t>
  </si>
  <si>
    <t>Out of State CRE</t>
  </si>
  <si>
    <t>Section</t>
  </si>
  <si>
    <t>Lot</t>
  </si>
  <si>
    <t>Grave</t>
  </si>
  <si>
    <t>Amount</t>
  </si>
  <si>
    <t>Invoice</t>
  </si>
  <si>
    <t>Miller FH</t>
  </si>
  <si>
    <t>J</t>
  </si>
  <si>
    <t>15</t>
  </si>
  <si>
    <t>19</t>
  </si>
  <si>
    <t>F</t>
  </si>
  <si>
    <t>1</t>
  </si>
  <si>
    <t>7</t>
  </si>
  <si>
    <t>D</t>
  </si>
  <si>
    <t>4</t>
  </si>
  <si>
    <t>K</t>
  </si>
  <si>
    <t>26</t>
  </si>
  <si>
    <t>8</t>
  </si>
  <si>
    <t>2</t>
  </si>
  <si>
    <t>20</t>
  </si>
  <si>
    <t>6</t>
  </si>
  <si>
    <t>H</t>
  </si>
  <si>
    <t>3</t>
  </si>
  <si>
    <t>14</t>
  </si>
  <si>
    <t>Count</t>
  </si>
  <si>
    <t>Sum</t>
  </si>
  <si>
    <t>Quarter</t>
  </si>
  <si>
    <t>CRE</t>
  </si>
  <si>
    <t>17</t>
  </si>
  <si>
    <t>5</t>
  </si>
  <si>
    <t>12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</si>
  <si>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</si>
  <si>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</si>
  <si>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</si>
  <si>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</si>
  <si>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</si>
  <si>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</si>
  <si>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</si>
  <si>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</si>
  <si>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</si>
  <si>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</si>
  <si>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</si>
  <si>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Original Amount</t>
  </si>
  <si>
    <t>Paid Amount</t>
  </si>
  <si>
    <t>3Q GRAVE SALES</t>
  </si>
  <si>
    <t>2Q GRAVE SALES</t>
  </si>
  <si>
    <t>1Q GRAVE SALES</t>
  </si>
  <si>
    <t>Bezant, Wayne:Grave Sale Sec K Row 15 #1</t>
  </si>
  <si>
    <t>Grave Sale Sec K Row 15 #1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</si>
  <si>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</si>
  <si>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</si>
  <si>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</si>
  <si>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</si>
  <si>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</si>
  <si>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</si>
  <si>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</si>
  <si>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</si>
  <si>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</si>
  <si>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</si>
  <si>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</si>
  <si>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</si>
  <si>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</si>
  <si>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</si>
  <si>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</si>
  <si>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</si>
  <si>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</si>
  <si>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</si>
  <si>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Hayes, Jeffery &amp; Deborah:Grave Sale Sec K Row 14 #19 (Deborah)</t>
  </si>
  <si>
    <t>Grave Sale Sec K Row 14 #19 (Deborah)</t>
  </si>
  <si>
    <t>PM Review Summary: FY 2022</t>
  </si>
  <si>
    <t>Kukla, Eric and Carolyn:Grave Sale Sec F Lot 183 #3 (Eric)</t>
  </si>
  <si>
    <t>Grave Sale Sec F Lot 183 #3 (Eric)</t>
  </si>
  <si>
    <t>183</t>
  </si>
  <si>
    <t>Kukla, Eric and Carolyn:Grave Sale Sec F Lot 183 #4 (Carolyn)</t>
  </si>
  <si>
    <t>Grave Sale Sec F Lot 183 #4 (Carolyn)</t>
  </si>
  <si>
    <t>Pelletier, Terese:Grave Sale Sec J Row 17 #12</t>
  </si>
  <si>
    <t>Grave Sale Sec J Row 17 #12</t>
  </si>
  <si>
    <t>James and Terese Brosius:Grave Sale Sec K Row 6 #8</t>
  </si>
  <si>
    <t>Grave Sale Sec K Row 6 #8</t>
  </si>
  <si>
    <t>88</t>
  </si>
  <si>
    <t>Bailey, The'as and Howard:Grave Sale Sec K Row 17 #2</t>
  </si>
  <si>
    <t>Grave Sale Sec K Row 17 #2</t>
  </si>
  <si>
    <t>Ransom Jr., Norwood:Grave Sale Sec J Row 8 #26</t>
  </si>
  <si>
    <t>Grave Sale Sec J Row 8 #26</t>
  </si>
  <si>
    <t>Ketavong, Kingkeo:Grave Sale Sec K Row 20 #5</t>
  </si>
  <si>
    <t>Grave Sale Sec K Row 20 #5</t>
  </si>
  <si>
    <t>Wallace, Don &amp; Beverly:Grave Sale Sec K Row 7 #3 (Don)</t>
  </si>
  <si>
    <t>Grave Sale Sec K Row 7 #3 (Don)</t>
  </si>
  <si>
    <t>Wallace, Don &amp; Beverly:Grave Sale Sec K Row 7 #4 (Beverly)</t>
  </si>
  <si>
    <t>Grave Sale Sec K Row 7 #4 (Beverly)</t>
  </si>
  <si>
    <t>Bailey, The'as and Howard:Interment (child) Sec K Row 17 #2</t>
  </si>
  <si>
    <t>1873</t>
  </si>
  <si>
    <t>MWC Child Interment Charge</t>
  </si>
  <si>
    <t>Ransom Jr., Norwood:CRE Interment J8 #26 (Evelyn)</t>
  </si>
  <si>
    <t>1866</t>
  </si>
  <si>
    <t>Interment CRE J8 #26 (Evelyn)</t>
  </si>
  <si>
    <t>Finch, Judith:Interment CRE F180/4 (Judith)</t>
  </si>
  <si>
    <t>1875</t>
  </si>
  <si>
    <t>Interment CRE F180/4 (Judith)</t>
  </si>
  <si>
    <t>180</t>
  </si>
  <si>
    <t>Murphy, Kevin:Interment CRE Sec F Lot 54 #2 (Kevin)</t>
  </si>
  <si>
    <t>1876</t>
  </si>
  <si>
    <t>Interment CRE Sec F Lot 54 #2 (Kevin)</t>
  </si>
  <si>
    <t>NJ</t>
  </si>
  <si>
    <t>54</t>
  </si>
  <si>
    <t>Hoffere, Charles E.:Interment CRE F108 #1</t>
  </si>
  <si>
    <t>1879</t>
  </si>
  <si>
    <t>Interment CRE F108 #1</t>
  </si>
  <si>
    <t>108</t>
  </si>
  <si>
    <t>Lloyd, Virginia:Interment CRE D426 (#8)</t>
  </si>
  <si>
    <t>1861</t>
  </si>
  <si>
    <t>Interment CRE D426 (#8), Virginia Lloyd</t>
  </si>
  <si>
    <t>426</t>
  </si>
  <si>
    <t>Dunn, Hilliary:Interment Hilliary Dunn, F127 #2</t>
  </si>
  <si>
    <t>1859</t>
  </si>
  <si>
    <t>Interment  F127 #2, Hilliary Dunn</t>
  </si>
  <si>
    <t>127</t>
  </si>
  <si>
    <t>Bachner, Johann:Interment F59 #3</t>
  </si>
  <si>
    <t>1862</t>
  </si>
  <si>
    <t>Interment F59 #3, Johann Bachner</t>
  </si>
  <si>
    <t>59</t>
  </si>
  <si>
    <t>Coro, Wayne:Interment H12 #8 (Wayne Coro)</t>
  </si>
  <si>
    <t>1877</t>
  </si>
  <si>
    <t>Interment H12 #8 (Wayne Coro)</t>
  </si>
  <si>
    <t>New Comer</t>
  </si>
  <si>
    <t>Lockhart Sr., Carl V:Interment F80 #7 (Carl)</t>
  </si>
  <si>
    <t>1878</t>
  </si>
  <si>
    <t>Interment F80 #1 (Carl)</t>
  </si>
  <si>
    <t>80</t>
  </si>
  <si>
    <t>Wallace, Don &amp; Beverly:Interment Sec K Row 7 #4 (Beverly)</t>
  </si>
  <si>
    <t>1884</t>
  </si>
  <si>
    <t>Interment Sec K Row 7 #4 (Beverly)</t>
  </si>
  <si>
    <t>QB: Interment Report (PM Req)</t>
  </si>
  <si>
    <t>PM Amounts transferred to Vanguard PM #9542</t>
  </si>
  <si>
    <t>(PM3)</t>
  </si>
  <si>
    <t>Duong, Quan:Grave Sale Sec K Row 8 #10</t>
  </si>
  <si>
    <t>Grave Sale Sec K Row 8 #10</t>
  </si>
  <si>
    <t>10</t>
  </si>
  <si>
    <t>Saint-Joy, Lussene:Grave Sales Sec J Row 11 #2,3,4</t>
  </si>
  <si>
    <t>Lot/Grave sales (Luther)</t>
  </si>
  <si>
    <t>11</t>
  </si>
  <si>
    <t>Lot/Grave sales (Margaret)</t>
  </si>
  <si>
    <t>Lot/Grave sales (Lussene)</t>
  </si>
  <si>
    <t>Khamsouk, Intong &amp; Sengphte:Grave Sale Sec K Row 12 #5</t>
  </si>
  <si>
    <t>Grave Sale Sec K Row 12 #5 (Sarit Phommavanh)</t>
  </si>
  <si>
    <t>Boehmke, Richard and Patricia:Interment CRE Patricia J20 #2.1</t>
  </si>
  <si>
    <t>1892</t>
  </si>
  <si>
    <t>Interment CRE Patricia J20 #2.1</t>
  </si>
  <si>
    <t>2.1</t>
  </si>
  <si>
    <t xml:space="preserve"> </t>
  </si>
  <si>
    <t>Bezant, Wayne:Grave Sale Sec K Row 15 #2</t>
  </si>
  <si>
    <t>Grave Sale Sec K Row 15 #2</t>
  </si>
  <si>
    <t>Kruzinski, Mary:Grave Sale Sec J Row 5 #11 (Mark)</t>
  </si>
  <si>
    <t>Grave Sale Sec J Row 5 #11 (Mark)</t>
  </si>
  <si>
    <t>Comer, Marie:Interment CRE T. Kalb</t>
  </si>
  <si>
    <t>1898</t>
  </si>
  <si>
    <t>Interment CRE Theodore Kalb, urn in casket of Marie</t>
  </si>
  <si>
    <t>206</t>
  </si>
  <si>
    <t>Tobey, Lucille F.:Interment CRE Sec D 447 #3</t>
  </si>
  <si>
    <t>1902</t>
  </si>
  <si>
    <t>Interment CRE Sec D 447 #3, Lucille Tobey</t>
  </si>
  <si>
    <t>Merton Kays</t>
  </si>
  <si>
    <t>447</t>
  </si>
  <si>
    <t>Kruzinski, Mary:Interment CRE Sec J Row 5 #11 (James)</t>
  </si>
  <si>
    <t>1905</t>
  </si>
  <si>
    <t>Interment CRE Sec J Row 5 #11 (James, father), in Mark's casket.</t>
  </si>
  <si>
    <t>Kruzinski, Mary:Interment CRE Sec J Row 5 #11 (Patricia)</t>
  </si>
  <si>
    <t>1906</t>
  </si>
  <si>
    <t>Interment CRE Sec J Row 5 #11 (Patricia)</t>
  </si>
  <si>
    <t>Liemthepha, Anousack (Du):Interment CRE (Bouasone) J10 #8</t>
  </si>
  <si>
    <t>1909</t>
  </si>
  <si>
    <t>Interment CRE (Bouasone) J10 #8</t>
  </si>
  <si>
    <t>Van Ness, Veronica:Interment CRE Sec C Lot 358 #3-4</t>
  </si>
  <si>
    <t>1910</t>
  </si>
  <si>
    <t>Interment CRE Sec C Lot 358 #3-4 (Veronica Van Ness)</t>
  </si>
  <si>
    <t>C</t>
  </si>
  <si>
    <t>358</t>
  </si>
  <si>
    <t>3-4</t>
  </si>
  <si>
    <t>Comer, Marie:Interment F206 #3 (Marie Comer)</t>
  </si>
  <si>
    <t>1896</t>
  </si>
  <si>
    <t>Interment F206 #3, Marie Comer</t>
  </si>
  <si>
    <t>Kruzinski, Mary:Interment Sec J Row 5 #11 (Mark)</t>
  </si>
  <si>
    <t>1904</t>
  </si>
  <si>
    <t>Interment Sec J Row 5 #11 (Mark)</t>
  </si>
  <si>
    <t>Mueller, Madeline</t>
  </si>
  <si>
    <t>1907</t>
  </si>
  <si>
    <t>Interment F72 #4 (Madeline)</t>
  </si>
  <si>
    <t>72</t>
  </si>
  <si>
    <t>Zinter, Allan:Interment CRE F41 #3 (Allan)</t>
  </si>
  <si>
    <t>1913</t>
  </si>
  <si>
    <t>Interment CRE F41 #3 (Allan)</t>
  </si>
  <si>
    <t>41</t>
  </si>
  <si>
    <t>Spinnichia, Michele:Interment CRE F23 #3 (Richard)</t>
  </si>
  <si>
    <t>1912</t>
  </si>
  <si>
    <t>Interment CRE F23 #3 (Richard)</t>
  </si>
  <si>
    <t>23</t>
  </si>
  <si>
    <t>Ketavong, Kingkeo:Interment CRE Kellerwolf Ketavongsa</t>
  </si>
  <si>
    <t>1919</t>
  </si>
  <si>
    <t>Interment CRE Kellerwolf Ketavongsa, K20 #5, columbarium</t>
  </si>
  <si>
    <t>McNeil, Marguerite:Interment CRE F81 #5</t>
  </si>
  <si>
    <t>1927</t>
  </si>
  <si>
    <t>Interment CRE F81 #5</t>
  </si>
  <si>
    <t>81</t>
  </si>
  <si>
    <t>Hanson, Bruce A.:Interment CRE Bruce, F195 #2</t>
  </si>
  <si>
    <t>1926</t>
  </si>
  <si>
    <t>Interment CRE Bruce, F195 #2</t>
  </si>
  <si>
    <t>195</t>
  </si>
  <si>
    <t>Collins, C. Joyce:Interment D408 #5</t>
  </si>
  <si>
    <t>1925</t>
  </si>
  <si>
    <t>Interment D408 #5</t>
  </si>
  <si>
    <t>408</t>
  </si>
  <si>
    <t>Gastin, Mary Lou:Interment F168 #6</t>
  </si>
  <si>
    <t>1929</t>
  </si>
  <si>
    <t>Interment F168 #6, Mary Lou Gastin</t>
  </si>
  <si>
    <t>168</t>
  </si>
  <si>
    <t>Slynko, Walentyn:Grave Sale Sec J Row 9 #19 (Eva)</t>
  </si>
  <si>
    <t>Grave Sale Sec J Row 9 #19 (Eva)</t>
  </si>
  <si>
    <t>9</t>
  </si>
  <si>
    <t>Slynko, Walentyn:Grave Sale Sec J Row 9 #20 (Walentyn)</t>
  </si>
  <si>
    <t>Grave Sale Sec J Row 9 #20 (Walentyn)</t>
  </si>
  <si>
    <t>Chapman, Tara:Grave Sale Sec J Row 12 #3</t>
  </si>
  <si>
    <t>Grave Sale Sec J Row 12 #3, Payment Plan</t>
  </si>
  <si>
    <t>Becker, Jack:Interment CRE F207 #5</t>
  </si>
  <si>
    <t>1936</t>
  </si>
  <si>
    <t>Interment CRE F207 #5</t>
  </si>
  <si>
    <t>207</t>
  </si>
  <si>
    <t>Brimacomb III, Kenneth:Interment CRE F166/4 (Kenneth)</t>
  </si>
  <si>
    <t>1937</t>
  </si>
  <si>
    <t>Interment CRE F166/4 (Kenneth)</t>
  </si>
  <si>
    <t>Cameron FH</t>
  </si>
  <si>
    <t>166</t>
  </si>
  <si>
    <t>DeWolf, Lawrence:Interment CRE C350 #1</t>
  </si>
  <si>
    <t>1938</t>
  </si>
  <si>
    <t>Interment CRE C350 #1, Lawrence DeWolf</t>
  </si>
  <si>
    <t>James Gray FH</t>
  </si>
  <si>
    <t>350</t>
  </si>
  <si>
    <t>Bumbarger, James and Muriel:Interment CRE, James Bumbarger F40 #5</t>
  </si>
  <si>
    <t>1474</t>
  </si>
  <si>
    <t>Interment, James Bumbarger F40 #5</t>
  </si>
  <si>
    <t>New Comer FH</t>
  </si>
  <si>
    <t>40</t>
  </si>
  <si>
    <t>Marjama, Monica:Interment CRE D464 #2</t>
  </si>
  <si>
    <t>1940</t>
  </si>
  <si>
    <t>Interment CRE D464 #2</t>
  </si>
  <si>
    <t>464</t>
  </si>
  <si>
    <t>Marjama, Monica:Interment CRE D464 #2, Son David</t>
  </si>
  <si>
    <t>1941</t>
  </si>
  <si>
    <t>Interment CRE D464 #2, Son David McIntyre</t>
  </si>
  <si>
    <t>Phommavanh, Sarit and Sao:Interment CRE K12 #5, Sao Phommavanh</t>
  </si>
  <si>
    <t>1945</t>
  </si>
  <si>
    <t>Interment CRE K12 #5, Sao Phommavanh</t>
  </si>
  <si>
    <t>Phommavanh, Sarit and Sao:Interment CRE K12 #5, Sarit</t>
  </si>
  <si>
    <t>1946</t>
  </si>
  <si>
    <t>Interment CRE K12 #5, Sarit Phommavanh</t>
  </si>
  <si>
    <t>Xayaseng, Keo:Interment, CRE Sec J Row 10 #7, Keo</t>
  </si>
  <si>
    <t>1947</t>
  </si>
  <si>
    <t>Interment, CRE Sec J Row 10 #7, Keo Xayaseng</t>
  </si>
  <si>
    <t>Auer, Edward:Interment CRE, F73 #7, Edward</t>
  </si>
  <si>
    <t>1957</t>
  </si>
  <si>
    <t>Interment CRE, F73 #7, Edward</t>
  </si>
  <si>
    <t>73</t>
  </si>
  <si>
    <t>Gladstone, Susan:Interment C345 #6</t>
  </si>
  <si>
    <t>1933</t>
  </si>
  <si>
    <t>Interment C345 #6, Susan Gladstone</t>
  </si>
  <si>
    <t>345</t>
  </si>
  <si>
    <t>Traugott, Marguerite:Interment F135 #6</t>
  </si>
  <si>
    <t>1930</t>
  </si>
  <si>
    <t>Interment F135 #6, Marguerite</t>
  </si>
  <si>
    <t>135</t>
  </si>
  <si>
    <t>Bumbarger, James and Muriel:Interment, Bumbarger, Muriel  F40 #5</t>
  </si>
  <si>
    <t>1939</t>
  </si>
  <si>
    <t>Interment, Muriel</t>
  </si>
  <si>
    <t>Symonds, Mary:Interment H16 #3, Mary</t>
  </si>
  <si>
    <t>1958</t>
  </si>
  <si>
    <t>Interment H16 #3, Mary</t>
  </si>
  <si>
    <t>16</t>
  </si>
  <si>
    <t>Miller, John &amp; Janet:Interment Sec J Row 17 #5, Janet</t>
  </si>
  <si>
    <t>1950</t>
  </si>
  <si>
    <t>Interment Sec J Row 17 #5, Janet</t>
  </si>
  <si>
    <t>Hardy, Cynthia J:Interment F200 #6, Cynthia</t>
  </si>
  <si>
    <t>1960</t>
  </si>
  <si>
    <t>Interment F200 #6, Cynthia</t>
  </si>
  <si>
    <t>Anthony FH</t>
  </si>
  <si>
    <t>200</t>
  </si>
  <si>
    <t>Kingsada, Kiangkham:Grave Sale Sec K Row 20 #3</t>
  </si>
  <si>
    <t>Grave Sale Sec K Row 20 #3</t>
  </si>
  <si>
    <t>Saytes, Linda:Grave Sale Sec D Lot 472 #4</t>
  </si>
  <si>
    <t>Grave Sale Sec D Lot 472 #4</t>
  </si>
  <si>
    <t>472</t>
  </si>
  <si>
    <t>Chapman, George &amp; Jane:Grave Sale  Sec J Row 15 #12 (Jane)</t>
  </si>
  <si>
    <t>Grave Sale  Sec J Row 15 #12 (Jane)</t>
  </si>
  <si>
    <t>Chapman, George &amp; Jane:Grave Sale Sec J Row 15 #11 (George)</t>
  </si>
  <si>
    <t>Grave Sale Sec J Row 15 #11 (George)</t>
  </si>
  <si>
    <t>Day, Todd and Carol:Grave Sale Sec H Lot 15 #2</t>
  </si>
  <si>
    <t>Grave Sale Sec H Lot 15 #2</t>
  </si>
  <si>
    <t>Miller, John &amp; Janet:Grave Sale Sec J Row 17 #5</t>
  </si>
  <si>
    <t>Grave Sale Sec J Row 17 #5</t>
  </si>
  <si>
    <t>Chanthabandith, Nika:Grave Sale Sec J Row 14 #21</t>
  </si>
  <si>
    <t>Grave Sale Sec J Row 14 #21</t>
  </si>
  <si>
    <t>21</t>
  </si>
  <si>
    <t>Centola, Kathleen:Interment F111 #2</t>
  </si>
  <si>
    <t>1965</t>
  </si>
  <si>
    <t>Interment F111 #2</t>
  </si>
  <si>
    <t>111</t>
  </si>
  <si>
    <t>Burns, James:Interment CRE H3/5, Burns, James</t>
  </si>
  <si>
    <t>1964</t>
  </si>
  <si>
    <t>Interment CRE H3/5, Burns, James</t>
  </si>
  <si>
    <t>Kevin Dougherty FH</t>
  </si>
  <si>
    <t>Use QB:  Grave Sales - PM Req Report</t>
  </si>
  <si>
    <t>Use QB: Interment Report (PM Req)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</si>
</sst>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yy"/>
    <numFmt numFmtId="165" formatCode="#,##0.00;\-#,##0.00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0" fillId="0" borderId="0" xfId="0" applyNumberFormat="1"/>
    <xf numFmtId="6" fontId="2" fillId="0" borderId="2" xfId="0" applyNumberFormat="1" applyFont="1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0" fillId="4" borderId="0" xfId="0" applyFill="1"/>
    <xf numFmtId="14" fontId="0" fillId="4" borderId="0" xfId="0" applyNumberFormat="1" applyFill="1"/>
    <xf numFmtId="6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4" fillId="8" borderId="0" xfId="0" applyNumberFormat="1" applyFont="1" applyFill="1" applyAlignment="1">
      <alignment horizontal="center"/>
    </xf>
    <xf numFmtId="6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6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6" fontId="3" fillId="5" borderId="0" xfId="0" applyNumberFormat="1" applyFont="1" applyFill="1"/>
    <xf numFmtId="6" fontId="4" fillId="8" borderId="0" xfId="0" applyNumberFormat="1" applyFont="1" applyFill="1" applyAlignment="1">
      <alignment horizontal="center"/>
    </xf>
    <xf numFmtId="6" fontId="1" fillId="3" borderId="0" xfId="0" applyNumberFormat="1" applyFont="1" applyFill="1"/>
    <xf numFmtId="6" fontId="1" fillId="2" borderId="0" xfId="0" applyNumberFormat="1" applyFont="1" applyFill="1"/>
    <xf numFmtId="6" fontId="1" fillId="4" borderId="0" xfId="0" applyNumberFormat="1" applyFont="1" applyFill="1"/>
    <xf numFmtId="0" fontId="1" fillId="4" borderId="1" xfId="0" applyFont="1" applyFill="1" applyBorder="1" applyAlignment="1">
      <alignment horizontal="center"/>
    </xf>
    <xf numFmtId="6" fontId="1" fillId="8" borderId="0" xfId="0" applyNumberFormat="1" applyFont="1" applyFill="1"/>
    <xf numFmtId="6" fontId="3" fillId="6" borderId="1" xfId="0" applyNumberFormat="1" applyFont="1" applyFill="1" applyBorder="1"/>
    <xf numFmtId="6" fontId="3" fillId="7" borderId="1" xfId="0" applyNumberFormat="1" applyFont="1" applyFill="1" applyBorder="1"/>
    <xf numFmtId="49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6" fontId="1" fillId="0" borderId="1" xfId="0" applyNumberFormat="1" applyFont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4" fontId="5" fillId="0" borderId="0" xfId="1" applyFont="1"/>
    <xf numFmtId="0" fontId="3" fillId="0" borderId="1" xfId="0" applyFont="1" applyBorder="1" applyAlignment="1">
      <alignment horizontal="center"/>
    </xf>
    <xf numFmtId="166" fontId="1" fillId="7" borderId="1" xfId="0" applyNumberFormat="1" applyFont="1" applyFill="1" applyBorder="1" applyAlignment="1">
      <alignment horizontal="center"/>
    </xf>
    <xf numFmtId="6" fontId="0" fillId="10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G22"/>
  <sheetViews>
    <sheetView tabSelected="1" topLeftCell="A12" workbookViewId="0">
      <selection activeCell="G22" sqref="A1:G22"/>
    </sheetView>
  </sheetViews>
  <sheetFormatPr defaultRowHeight="15" x14ac:dyDescent="0.25"/>
  <cols>
    <col min="1" max="1" width="14.28515625" bestFit="1" customWidth="1"/>
    <col min="2" max="2" width="14.140625" style="13" customWidth="1"/>
    <col min="3" max="3" width="14.140625" customWidth="1"/>
    <col min="4" max="4" width="10.85546875" customWidth="1"/>
    <col min="5" max="5" width="11" style="13" bestFit="1" customWidth="1"/>
    <col min="6" max="6" width="9.140625" style="13"/>
  </cols>
  <sheetData>
    <row r="1" spans="1:7" ht="18.75" x14ac:dyDescent="0.3">
      <c r="A1" s="76" t="s">
        <v>84</v>
      </c>
      <c r="B1" s="76"/>
      <c r="C1" s="76"/>
      <c r="D1" s="76"/>
      <c r="E1" s="76"/>
    </row>
    <row r="2" spans="1:7" x14ac:dyDescent="0.25">
      <c r="A2" s="6" t="s">
        <v>0</v>
      </c>
      <c r="B2" s="6"/>
      <c r="C2" s="6"/>
      <c r="D2" s="7"/>
      <c r="E2" s="6"/>
      <c r="F2" s="6"/>
    </row>
    <row r="3" spans="1:7" x14ac:dyDescent="0.25">
      <c r="A3" s="3" t="s">
        <v>41</v>
      </c>
      <c r="B3" s="3" t="s">
        <v>6</v>
      </c>
      <c r="C3" s="3" t="s">
        <v>74</v>
      </c>
      <c r="D3" s="3" t="s">
        <v>73</v>
      </c>
      <c r="E3" s="3" t="s">
        <v>66</v>
      </c>
      <c r="F3" s="3" t="s">
        <v>8</v>
      </c>
    </row>
    <row r="4" spans="1:7" x14ac:dyDescent="0.25">
      <c r="A4" s="3" t="s">
        <v>1</v>
      </c>
      <c r="B4" s="73">
        <v>44688</v>
      </c>
      <c r="C4" s="3">
        <f>Interments!M132</f>
        <v>1</v>
      </c>
      <c r="D4" s="71">
        <f>Interments!N132</f>
        <v>2</v>
      </c>
      <c r="E4" s="64">
        <f>Interments!O132</f>
        <v>105</v>
      </c>
      <c r="F4" s="74">
        <v>105</v>
      </c>
    </row>
    <row r="5" spans="1:7" x14ac:dyDescent="0.25">
      <c r="A5" s="3" t="s">
        <v>2</v>
      </c>
      <c r="B5" s="73">
        <v>44754</v>
      </c>
      <c r="C5" s="3">
        <f>Interments!M133</f>
        <v>8</v>
      </c>
      <c r="D5" s="71">
        <f>Interments!N133</f>
        <v>4</v>
      </c>
      <c r="E5" s="64">
        <f>Interments!O133</f>
        <v>420</v>
      </c>
      <c r="F5" s="77">
        <v>280</v>
      </c>
      <c r="G5" s="12">
        <f>F5-E5</f>
        <v>-140</v>
      </c>
    </row>
    <row r="6" spans="1:7" x14ac:dyDescent="0.25">
      <c r="A6" s="3" t="s">
        <v>3</v>
      </c>
      <c r="B6" s="73">
        <v>44854</v>
      </c>
      <c r="C6" s="3">
        <f>Interments!M134</f>
        <v>9</v>
      </c>
      <c r="D6" s="71">
        <f>Interments!N134</f>
        <v>4</v>
      </c>
      <c r="E6" s="64">
        <f>Interments!O134</f>
        <v>455</v>
      </c>
      <c r="F6" s="74">
        <v>455</v>
      </c>
    </row>
    <row r="7" spans="1:7" x14ac:dyDescent="0.25">
      <c r="A7" s="3" t="s">
        <v>4</v>
      </c>
      <c r="B7" s="73">
        <v>44935</v>
      </c>
      <c r="C7" s="3">
        <f>Interments!M135</f>
        <v>11</v>
      </c>
      <c r="D7" s="71">
        <f>Interments!N135</f>
        <v>7</v>
      </c>
      <c r="E7" s="64">
        <f>Interments!O135</f>
        <v>630</v>
      </c>
      <c r="F7" s="74">
        <v>630</v>
      </c>
    </row>
    <row r="8" spans="1:7" x14ac:dyDescent="0.25">
      <c r="A8" s="3" t="s">
        <v>5</v>
      </c>
      <c r="B8" s="73">
        <v>44756</v>
      </c>
      <c r="C8" s="3">
        <f>Interments!M136</f>
        <v>0</v>
      </c>
      <c r="D8" s="71">
        <f>Interments!N136</f>
        <v>0</v>
      </c>
      <c r="E8" s="64">
        <f>Interments!O136</f>
        <v>0</v>
      </c>
      <c r="F8" s="74">
        <v>140</v>
      </c>
    </row>
    <row r="9" spans="1:7" x14ac:dyDescent="0.25">
      <c r="A9" s="3" t="s">
        <v>77</v>
      </c>
      <c r="B9" s="25"/>
      <c r="C9" s="3">
        <f>Interments!M137</f>
        <v>29</v>
      </c>
      <c r="D9" s="71">
        <f>Interments!N137</f>
        <v>17</v>
      </c>
      <c r="E9" s="64">
        <f>Interments!O137</f>
        <v>1610</v>
      </c>
      <c r="F9" s="74">
        <f>SUM(F4:F8)</f>
        <v>1610</v>
      </c>
      <c r="G9" s="78">
        <f>F9-E9</f>
        <v>0</v>
      </c>
    </row>
    <row r="12" spans="1:7" x14ac:dyDescent="0.25">
      <c r="A12" s="4" t="s">
        <v>7</v>
      </c>
      <c r="B12" s="4"/>
      <c r="C12" s="4"/>
      <c r="D12" s="5"/>
      <c r="E12" s="5"/>
    </row>
    <row r="13" spans="1:7" x14ac:dyDescent="0.25">
      <c r="A13" s="65" t="s">
        <v>41</v>
      </c>
      <c r="B13" s="65" t="s">
        <v>12</v>
      </c>
      <c r="C13" s="66" t="s">
        <v>67</v>
      </c>
      <c r="D13" s="66" t="s">
        <v>66</v>
      </c>
      <c r="E13" s="66" t="s">
        <v>8</v>
      </c>
    </row>
    <row r="14" spans="1:7" x14ac:dyDescent="0.25">
      <c r="A14" s="3" t="s">
        <v>1</v>
      </c>
      <c r="B14" s="73">
        <v>44688</v>
      </c>
      <c r="C14" s="64">
        <f>'Grave Sales'!I141</f>
        <v>5000</v>
      </c>
      <c r="D14" s="64">
        <f>'Grave Sales'!J141</f>
        <v>500</v>
      </c>
      <c r="E14" s="74">
        <v>500</v>
      </c>
      <c r="G14" s="12"/>
    </row>
    <row r="15" spans="1:7" x14ac:dyDescent="0.25">
      <c r="A15" s="3" t="s">
        <v>2</v>
      </c>
      <c r="B15" s="73">
        <v>44754</v>
      </c>
      <c r="C15" s="64">
        <f>'Grave Sales'!I142</f>
        <v>8300</v>
      </c>
      <c r="D15" s="64">
        <f>'Grave Sales'!J142</f>
        <v>830</v>
      </c>
      <c r="E15" s="77">
        <v>810</v>
      </c>
      <c r="G15" s="12">
        <f>E15-D15</f>
        <v>-20</v>
      </c>
    </row>
    <row r="16" spans="1:7" x14ac:dyDescent="0.25">
      <c r="A16" s="3" t="s">
        <v>3</v>
      </c>
      <c r="B16" s="73">
        <v>44854</v>
      </c>
      <c r="C16" s="64">
        <f>'Grave Sales'!I143</f>
        <v>4000</v>
      </c>
      <c r="D16" s="64">
        <f>'Grave Sales'!J143</f>
        <v>400</v>
      </c>
      <c r="E16" s="74">
        <v>400</v>
      </c>
    </row>
    <row r="17" spans="1:7" x14ac:dyDescent="0.25">
      <c r="A17" s="3" t="s">
        <v>4</v>
      </c>
      <c r="B17" s="73">
        <v>44935</v>
      </c>
      <c r="C17" s="64">
        <f>'Grave Sales'!I144</f>
        <v>8200</v>
      </c>
      <c r="D17" s="64">
        <f>'Grave Sales'!J144</f>
        <v>820</v>
      </c>
      <c r="E17" s="74">
        <v>820</v>
      </c>
    </row>
    <row r="18" spans="1:7" x14ac:dyDescent="0.25">
      <c r="A18" s="3" t="s">
        <v>5</v>
      </c>
      <c r="B18" s="73">
        <v>44756</v>
      </c>
      <c r="C18" s="64">
        <f>'Grave Sales'!I145</f>
        <v>0</v>
      </c>
      <c r="D18" s="64"/>
      <c r="E18" s="74">
        <v>20</v>
      </c>
    </row>
    <row r="19" spans="1:7" x14ac:dyDescent="0.25">
      <c r="A19" s="3" t="s">
        <v>77</v>
      </c>
      <c r="B19" s="25"/>
      <c r="C19" s="64">
        <f>'Grave Sales'!I146</f>
        <v>25500</v>
      </c>
      <c r="D19" s="64">
        <f>'Grave Sales'!J146</f>
        <v>2550</v>
      </c>
      <c r="E19" s="74">
        <f>SUM(E14:E18)</f>
        <v>2550</v>
      </c>
      <c r="G19" s="78">
        <f>E19-D19</f>
        <v>0</v>
      </c>
    </row>
    <row r="22" spans="1:7" x14ac:dyDescent="0.25">
      <c r="A22" t="s">
        <v>148</v>
      </c>
      <c r="D22" s="13" t="s">
        <v>149</v>
      </c>
    </row>
  </sheetData>
  <mergeCells count="1">
    <mergeCell ref="A1:E1"/>
  </mergeCells>
  <pageMargins left="0.7" right="0.7" top="0.75" bottom="0.75" header="0.3" footer="0.3"/>
  <pageSetup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O137"/>
  <sheetViews>
    <sheetView topLeftCell="A120" zoomScale="90" zoomScaleNormal="90" workbookViewId="0">
      <selection activeCell="I131" sqref="I131"/>
    </sheetView>
  </sheetViews>
  <sheetFormatPr defaultRowHeight="15" x14ac:dyDescent="0.25"/>
  <cols>
    <col min="2" max="2" width="51.7109375" customWidth="1"/>
    <col min="5" max="5" width="11.28515625" style="10" bestFit="1" customWidth="1"/>
    <col min="6" max="6" width="27.28515625" customWidth="1"/>
    <col min="7" max="7" width="24.42578125" customWidth="1"/>
    <col min="8" max="8" width="13.85546875" customWidth="1"/>
    <col min="12" max="12" width="11.5703125" style="12" bestFit="1" customWidth="1"/>
    <col min="13" max="14" width="9.140625" style="13"/>
    <col min="15" max="15" width="10" style="13" bestFit="1" customWidth="1"/>
  </cols>
  <sheetData>
    <row r="1" spans="1:15" ht="15.75" thickBot="1" x14ac:dyDescent="0.3">
      <c r="B1" s="8" t="s">
        <v>9</v>
      </c>
      <c r="C1" s="8" t="s">
        <v>10</v>
      </c>
      <c r="D1" s="8" t="s">
        <v>11</v>
      </c>
      <c r="E1" s="9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11" t="s">
        <v>19</v>
      </c>
      <c r="M1" s="24" t="s">
        <v>39</v>
      </c>
      <c r="N1" s="3" t="s">
        <v>40</v>
      </c>
      <c r="O1" s="3" t="s">
        <v>41</v>
      </c>
    </row>
    <row r="2" spans="1:15" ht="15.75" thickTop="1" x14ac:dyDescent="0.25">
      <c r="A2" s="35"/>
      <c r="B2" s="36"/>
      <c r="C2" s="36"/>
      <c r="D2" s="36"/>
      <c r="E2" s="37"/>
      <c r="F2" s="38" t="s">
        <v>54</v>
      </c>
      <c r="G2" s="36"/>
      <c r="H2" s="36"/>
      <c r="I2" s="36"/>
      <c r="J2" s="36"/>
      <c r="K2" s="36"/>
      <c r="L2" s="50">
        <f>SUM(L3:L9)</f>
        <v>500</v>
      </c>
      <c r="M2" s="40"/>
      <c r="N2" s="41">
        <f>SUM(M3:M10)</f>
        <v>1</v>
      </c>
      <c r="O2" s="41" t="s">
        <v>1</v>
      </c>
    </row>
    <row r="3" spans="1:15" x14ac:dyDescent="0.25">
      <c r="A3" s="2" t="s">
        <v>42</v>
      </c>
      <c r="B3" t="s">
        <v>105</v>
      </c>
      <c r="C3" t="s">
        <v>106</v>
      </c>
      <c r="D3" t="s">
        <v>20</v>
      </c>
      <c r="E3" s="10">
        <v>44645</v>
      </c>
      <c r="F3" t="s">
        <v>107</v>
      </c>
      <c r="I3" t="s">
        <v>30</v>
      </c>
      <c r="J3" t="s">
        <v>43</v>
      </c>
      <c r="K3" t="s">
        <v>33</v>
      </c>
      <c r="L3" s="12">
        <v>500</v>
      </c>
      <c r="M3" s="25">
        <v>1</v>
      </c>
      <c r="N3" s="25"/>
      <c r="O3" s="25"/>
    </row>
    <row r="4" spans="1:15" x14ac:dyDescent="0.25">
      <c r="A4" s="2" t="s">
        <v>42</v>
      </c>
      <c r="M4" s="25"/>
      <c r="N4" s="25"/>
      <c r="O4" s="25"/>
    </row>
    <row r="5" spans="1:15" x14ac:dyDescent="0.25">
      <c r="A5" s="2" t="s">
        <v>42</v>
      </c>
      <c r="M5" s="25"/>
      <c r="N5" s="25"/>
      <c r="O5" s="25"/>
    </row>
    <row r="6" spans="1:15" x14ac:dyDescent="0.25">
      <c r="A6" s="2" t="s">
        <v>42</v>
      </c>
      <c r="M6" s="25"/>
      <c r="N6" s="25"/>
      <c r="O6" s="25"/>
    </row>
    <row r="7" spans="1:15" x14ac:dyDescent="0.25">
      <c r="A7" s="2" t="s">
        <v>42</v>
      </c>
      <c r="M7" s="25"/>
      <c r="N7" s="25"/>
      <c r="O7" s="25"/>
    </row>
    <row r="8" spans="1:15" x14ac:dyDescent="0.25">
      <c r="A8" s="2" t="s">
        <v>42</v>
      </c>
      <c r="M8" s="25"/>
      <c r="N8" s="25"/>
      <c r="O8" s="25"/>
    </row>
    <row r="9" spans="1:15" x14ac:dyDescent="0.25">
      <c r="A9" s="2" t="s">
        <v>42</v>
      </c>
      <c r="M9" s="25"/>
      <c r="N9" s="25"/>
      <c r="O9" s="25"/>
    </row>
    <row r="10" spans="1:15" x14ac:dyDescent="0.25">
      <c r="A10" s="17"/>
      <c r="B10" s="17"/>
      <c r="C10" s="17"/>
      <c r="D10" s="17"/>
      <c r="E10" s="18"/>
      <c r="F10" s="32" t="s">
        <v>53</v>
      </c>
      <c r="G10" s="17"/>
      <c r="H10" s="17"/>
      <c r="I10" s="17"/>
      <c r="J10" s="17"/>
      <c r="K10" s="17"/>
      <c r="L10" s="51">
        <f>SUM(L11:L34)</f>
        <v>4000</v>
      </c>
      <c r="M10" s="26"/>
      <c r="N10" s="6">
        <f>SUM(M11:M34)</f>
        <v>8</v>
      </c>
      <c r="O10" s="6" t="s">
        <v>2</v>
      </c>
    </row>
    <row r="11" spans="1:15" x14ac:dyDescent="0.25">
      <c r="A11" s="2" t="s">
        <v>42</v>
      </c>
      <c r="B11" t="s">
        <v>108</v>
      </c>
      <c r="C11" t="s">
        <v>109</v>
      </c>
      <c r="D11" t="s">
        <v>20</v>
      </c>
      <c r="E11" s="10">
        <v>44655</v>
      </c>
      <c r="F11" t="s">
        <v>110</v>
      </c>
      <c r="I11" t="s">
        <v>22</v>
      </c>
      <c r="J11" t="s">
        <v>32</v>
      </c>
      <c r="K11" t="s">
        <v>31</v>
      </c>
      <c r="L11" s="12">
        <v>500</v>
      </c>
      <c r="M11" s="25">
        <v>1</v>
      </c>
      <c r="N11" s="25"/>
      <c r="O11" s="25"/>
    </row>
    <row r="12" spans="1:15" x14ac:dyDescent="0.25">
      <c r="A12" s="2" t="s">
        <v>42</v>
      </c>
      <c r="B12" t="s">
        <v>111</v>
      </c>
      <c r="C12" t="s">
        <v>112</v>
      </c>
      <c r="D12" t="s">
        <v>20</v>
      </c>
      <c r="E12" s="10">
        <v>44662</v>
      </c>
      <c r="F12" t="s">
        <v>113</v>
      </c>
      <c r="G12" t="s">
        <v>21</v>
      </c>
      <c r="I12" t="s">
        <v>25</v>
      </c>
      <c r="J12" t="s">
        <v>114</v>
      </c>
      <c r="K12" t="s">
        <v>29</v>
      </c>
      <c r="L12" s="12">
        <v>500</v>
      </c>
      <c r="M12" s="25">
        <v>1</v>
      </c>
      <c r="N12" s="25"/>
      <c r="O12" s="25"/>
    </row>
    <row r="13" spans="1:15" x14ac:dyDescent="0.25">
      <c r="A13" s="2" t="s">
        <v>42</v>
      </c>
      <c r="B13" t="s">
        <v>115</v>
      </c>
      <c r="C13" t="s">
        <v>116</v>
      </c>
      <c r="D13" t="s">
        <v>20</v>
      </c>
      <c r="E13" s="10">
        <v>44662</v>
      </c>
      <c r="F13" t="s">
        <v>117</v>
      </c>
      <c r="G13" t="s">
        <v>164</v>
      </c>
      <c r="H13" t="s">
        <v>118</v>
      </c>
      <c r="I13" t="s">
        <v>25</v>
      </c>
      <c r="J13" t="s">
        <v>119</v>
      </c>
      <c r="K13" t="s">
        <v>33</v>
      </c>
      <c r="L13" s="12">
        <v>500</v>
      </c>
      <c r="M13" s="25">
        <v>1</v>
      </c>
      <c r="N13" s="25"/>
      <c r="O13" s="25"/>
    </row>
    <row r="14" spans="1:15" x14ac:dyDescent="0.25">
      <c r="A14" s="2" t="s">
        <v>42</v>
      </c>
      <c r="B14" t="s">
        <v>120</v>
      </c>
      <c r="C14" t="s">
        <v>121</v>
      </c>
      <c r="D14" t="s">
        <v>20</v>
      </c>
      <c r="E14" s="10">
        <v>44675</v>
      </c>
      <c r="F14" t="s">
        <v>122</v>
      </c>
      <c r="G14" t="s">
        <v>21</v>
      </c>
      <c r="I14" t="s">
        <v>25</v>
      </c>
      <c r="J14" t="s">
        <v>123</v>
      </c>
      <c r="K14" t="s">
        <v>26</v>
      </c>
      <c r="L14" s="12">
        <v>500</v>
      </c>
      <c r="M14" s="25">
        <v>1</v>
      </c>
      <c r="N14" s="25"/>
      <c r="O14" s="25"/>
    </row>
    <row r="15" spans="1:15" x14ac:dyDescent="0.25">
      <c r="A15" s="2" t="s">
        <v>42</v>
      </c>
      <c r="B15" t="s">
        <v>124</v>
      </c>
      <c r="C15" t="s">
        <v>125</v>
      </c>
      <c r="D15" t="s">
        <v>20</v>
      </c>
      <c r="E15" s="10">
        <v>44688</v>
      </c>
      <c r="F15" t="s">
        <v>126</v>
      </c>
      <c r="G15" t="s">
        <v>164</v>
      </c>
      <c r="I15" t="s">
        <v>28</v>
      </c>
      <c r="J15" t="s">
        <v>127</v>
      </c>
      <c r="K15" t="s">
        <v>32</v>
      </c>
      <c r="L15" s="12">
        <v>500</v>
      </c>
      <c r="M15" s="25">
        <v>1</v>
      </c>
      <c r="N15" s="25"/>
      <c r="O15" s="25"/>
    </row>
    <row r="16" spans="1:15" x14ac:dyDescent="0.25">
      <c r="A16" s="2" t="s">
        <v>42</v>
      </c>
      <c r="B16" t="s">
        <v>160</v>
      </c>
      <c r="C16" t="s">
        <v>161</v>
      </c>
      <c r="D16" t="s">
        <v>20</v>
      </c>
      <c r="E16" s="10">
        <v>44705</v>
      </c>
      <c r="F16" t="s">
        <v>162</v>
      </c>
      <c r="G16" t="s">
        <v>21</v>
      </c>
      <c r="I16" t="s">
        <v>22</v>
      </c>
      <c r="J16" t="s">
        <v>34</v>
      </c>
      <c r="K16" t="s">
        <v>163</v>
      </c>
      <c r="L16" s="12">
        <v>500</v>
      </c>
      <c r="M16" s="25">
        <v>1</v>
      </c>
      <c r="N16" s="25"/>
      <c r="O16" s="25"/>
    </row>
    <row r="17" spans="1:15" x14ac:dyDescent="0.25">
      <c r="A17" s="2" t="s">
        <v>42</v>
      </c>
      <c r="B17" t="s">
        <v>169</v>
      </c>
      <c r="C17" t="s">
        <v>170</v>
      </c>
      <c r="D17" t="s">
        <v>20</v>
      </c>
      <c r="E17" s="10">
        <v>44721</v>
      </c>
      <c r="F17" t="s">
        <v>171</v>
      </c>
      <c r="G17" t="s">
        <v>21</v>
      </c>
      <c r="I17" t="s">
        <v>25</v>
      </c>
      <c r="J17" t="s">
        <v>172</v>
      </c>
      <c r="K17" t="s">
        <v>37</v>
      </c>
      <c r="L17" s="12">
        <v>500</v>
      </c>
      <c r="M17" s="25">
        <v>1</v>
      </c>
      <c r="N17" s="25"/>
      <c r="O17" s="25"/>
    </row>
    <row r="18" spans="1:15" x14ac:dyDescent="0.25">
      <c r="A18" s="2" t="s">
        <v>42</v>
      </c>
      <c r="B18" t="s">
        <v>173</v>
      </c>
      <c r="C18" t="s">
        <v>174</v>
      </c>
      <c r="D18" t="s">
        <v>20</v>
      </c>
      <c r="E18" s="10">
        <v>44742</v>
      </c>
      <c r="F18" t="s">
        <v>175</v>
      </c>
      <c r="G18" t="s">
        <v>176</v>
      </c>
      <c r="I18" t="s">
        <v>28</v>
      </c>
      <c r="J18" t="s">
        <v>177</v>
      </c>
      <c r="K18" t="s">
        <v>37</v>
      </c>
      <c r="L18" s="12">
        <v>500</v>
      </c>
      <c r="M18" s="25">
        <v>1</v>
      </c>
      <c r="N18" s="25"/>
      <c r="O18" s="25"/>
    </row>
    <row r="19" spans="1:15" x14ac:dyDescent="0.25">
      <c r="A19" s="2" t="s">
        <v>42</v>
      </c>
      <c r="M19" s="25"/>
      <c r="N19" s="25"/>
      <c r="O19" s="25"/>
    </row>
    <row r="20" spans="1:15" x14ac:dyDescent="0.25">
      <c r="A20" s="2" t="s">
        <v>42</v>
      </c>
      <c r="M20" s="25"/>
      <c r="N20" s="25"/>
      <c r="O20" s="25"/>
    </row>
    <row r="21" spans="1:15" x14ac:dyDescent="0.25">
      <c r="A21" s="2" t="s">
        <v>42</v>
      </c>
      <c r="M21" s="25"/>
      <c r="N21" s="25"/>
      <c r="O21" s="25"/>
    </row>
    <row r="22" spans="1:15" x14ac:dyDescent="0.25">
      <c r="A22" s="2" t="s">
        <v>42</v>
      </c>
      <c r="M22" s="25"/>
      <c r="N22" s="25"/>
      <c r="O22" s="25"/>
    </row>
    <row r="23" spans="1:15" x14ac:dyDescent="0.25">
      <c r="A23" s="2" t="s">
        <v>42</v>
      </c>
      <c r="M23" s="25"/>
      <c r="N23" s="25"/>
      <c r="O23" s="25"/>
    </row>
    <row r="24" spans="1:15" x14ac:dyDescent="0.25">
      <c r="A24" s="2" t="s">
        <v>42</v>
      </c>
      <c r="M24" s="25"/>
      <c r="N24" s="25"/>
      <c r="O24" s="25"/>
    </row>
    <row r="25" spans="1:15" x14ac:dyDescent="0.25">
      <c r="A25" s="2" t="s">
        <v>42</v>
      </c>
      <c r="M25" s="25"/>
      <c r="N25" s="25"/>
      <c r="O25" s="25"/>
    </row>
    <row r="26" spans="1:15" x14ac:dyDescent="0.25">
      <c r="A26" s="2" t="s">
        <v>42</v>
      </c>
      <c r="M26" s="25"/>
      <c r="N26" s="25"/>
      <c r="O26" s="25"/>
    </row>
    <row r="27" spans="1:15" x14ac:dyDescent="0.25">
      <c r="A27" s="2" t="s">
        <v>42</v>
      </c>
      <c r="M27" s="25"/>
      <c r="N27" s="25"/>
      <c r="O27" s="25"/>
    </row>
    <row r="28" spans="1:15" x14ac:dyDescent="0.25">
      <c r="A28" s="2" t="s">
        <v>42</v>
      </c>
      <c r="M28" s="25"/>
      <c r="N28" s="25"/>
      <c r="O28" s="25"/>
    </row>
    <row r="29" spans="1:15" x14ac:dyDescent="0.25">
      <c r="A29" s="2" t="s">
        <v>42</v>
      </c>
      <c r="M29" s="25"/>
      <c r="N29" s="25"/>
      <c r="O29" s="25"/>
    </row>
    <row r="30" spans="1:15" x14ac:dyDescent="0.25">
      <c r="A30" s="2" t="s">
        <v>42</v>
      </c>
      <c r="M30" s="25"/>
      <c r="N30" s="25"/>
      <c r="O30" s="25"/>
    </row>
    <row r="31" spans="1:15" x14ac:dyDescent="0.25">
      <c r="A31" s="2" t="s">
        <v>42</v>
      </c>
      <c r="M31" s="25"/>
      <c r="N31" s="25"/>
      <c r="O31" s="25"/>
    </row>
    <row r="32" spans="1:15" x14ac:dyDescent="0.25">
      <c r="A32" s="2" t="s">
        <v>42</v>
      </c>
      <c r="M32" s="25"/>
      <c r="N32" s="25"/>
      <c r="O32" s="25"/>
    </row>
    <row r="33" spans="1:15" x14ac:dyDescent="0.25">
      <c r="A33" s="2" t="s">
        <v>42</v>
      </c>
      <c r="M33" s="25"/>
      <c r="N33" s="25"/>
      <c r="O33" s="25"/>
    </row>
    <row r="34" spans="1:15" x14ac:dyDescent="0.25">
      <c r="A34" s="2" t="s">
        <v>42</v>
      </c>
      <c r="M34" s="25"/>
      <c r="N34" s="25"/>
      <c r="O34" s="25"/>
    </row>
    <row r="35" spans="1:15" x14ac:dyDescent="0.25">
      <c r="A35" s="15"/>
      <c r="B35" s="15"/>
      <c r="C35" s="15"/>
      <c r="D35" s="15"/>
      <c r="E35" s="16"/>
      <c r="F35" s="31" t="s">
        <v>52</v>
      </c>
      <c r="G35" s="15"/>
      <c r="H35" s="15"/>
      <c r="I35" s="15"/>
      <c r="J35" s="15"/>
      <c r="K35" s="15"/>
      <c r="L35" s="52">
        <f>SUM(L36:L54)</f>
        <v>5400</v>
      </c>
      <c r="M35" s="4"/>
      <c r="N35" s="4">
        <f>SUM(M36:M54)</f>
        <v>9</v>
      </c>
      <c r="O35" s="4" t="s">
        <v>3</v>
      </c>
    </row>
    <row r="36" spans="1:15" x14ac:dyDescent="0.25">
      <c r="A36" s="2" t="s">
        <v>42</v>
      </c>
      <c r="B36" t="s">
        <v>178</v>
      </c>
      <c r="C36" t="s">
        <v>179</v>
      </c>
      <c r="D36" t="s">
        <v>20</v>
      </c>
      <c r="E36" s="10">
        <v>44748</v>
      </c>
      <c r="F36" t="s">
        <v>180</v>
      </c>
      <c r="I36" t="s">
        <v>22</v>
      </c>
      <c r="J36" t="s">
        <v>44</v>
      </c>
      <c r="K36" t="s">
        <v>155</v>
      </c>
      <c r="L36" s="12">
        <v>600</v>
      </c>
      <c r="M36" s="25">
        <v>1</v>
      </c>
      <c r="N36" s="25"/>
      <c r="O36" s="25"/>
    </row>
    <row r="37" spans="1:15" x14ac:dyDescent="0.25">
      <c r="A37" s="2" t="s">
        <v>42</v>
      </c>
      <c r="B37" t="s">
        <v>181</v>
      </c>
      <c r="C37" t="s">
        <v>182</v>
      </c>
      <c r="D37" t="s">
        <v>20</v>
      </c>
      <c r="E37" s="10">
        <v>44748</v>
      </c>
      <c r="F37" t="s">
        <v>183</v>
      </c>
      <c r="I37" t="s">
        <v>22</v>
      </c>
      <c r="J37" t="s">
        <v>44</v>
      </c>
      <c r="K37" t="s">
        <v>155</v>
      </c>
      <c r="L37" s="12">
        <v>600</v>
      </c>
      <c r="M37" s="25">
        <v>1</v>
      </c>
      <c r="N37" s="25"/>
      <c r="O37" s="25"/>
    </row>
    <row r="38" spans="1:15" x14ac:dyDescent="0.25">
      <c r="A38" s="2" t="s">
        <v>42</v>
      </c>
      <c r="B38" t="s">
        <v>184</v>
      </c>
      <c r="C38" t="s">
        <v>185</v>
      </c>
      <c r="D38" t="s">
        <v>20</v>
      </c>
      <c r="E38" s="10">
        <v>44752</v>
      </c>
      <c r="F38" t="s">
        <v>186</v>
      </c>
      <c r="I38" t="s">
        <v>22</v>
      </c>
      <c r="J38" t="s">
        <v>152</v>
      </c>
      <c r="K38" t="s">
        <v>32</v>
      </c>
      <c r="L38" s="12">
        <v>600</v>
      </c>
      <c r="M38" s="25">
        <v>1</v>
      </c>
      <c r="N38" s="25"/>
      <c r="O38" s="25"/>
    </row>
    <row r="39" spans="1:15" x14ac:dyDescent="0.25">
      <c r="A39" s="2" t="s">
        <v>42</v>
      </c>
      <c r="B39" t="s">
        <v>187</v>
      </c>
      <c r="C39" t="s">
        <v>188</v>
      </c>
      <c r="D39" t="s">
        <v>20</v>
      </c>
      <c r="E39" s="10">
        <v>44754</v>
      </c>
      <c r="F39" t="s">
        <v>189</v>
      </c>
      <c r="I39" t="s">
        <v>190</v>
      </c>
      <c r="J39" t="s">
        <v>191</v>
      </c>
      <c r="K39" t="s">
        <v>192</v>
      </c>
      <c r="L39" s="12">
        <v>600</v>
      </c>
      <c r="M39" s="25">
        <v>1</v>
      </c>
      <c r="N39" s="25"/>
      <c r="O39" s="25"/>
    </row>
    <row r="40" spans="1:15" x14ac:dyDescent="0.25">
      <c r="A40" s="2" t="s">
        <v>42</v>
      </c>
      <c r="B40" t="s">
        <v>203</v>
      </c>
      <c r="C40" t="s">
        <v>204</v>
      </c>
      <c r="D40" t="s">
        <v>20</v>
      </c>
      <c r="E40" s="10">
        <v>44760</v>
      </c>
      <c r="F40" t="s">
        <v>205</v>
      </c>
      <c r="I40" t="s">
        <v>25</v>
      </c>
      <c r="J40" t="s">
        <v>206</v>
      </c>
      <c r="K40" t="s">
        <v>37</v>
      </c>
      <c r="L40" s="12">
        <v>600</v>
      </c>
      <c r="M40" s="25">
        <v>1</v>
      </c>
      <c r="N40" s="25"/>
      <c r="O40" s="25"/>
    </row>
    <row r="41" spans="1:15" x14ac:dyDescent="0.25">
      <c r="A41" s="2" t="s">
        <v>42</v>
      </c>
      <c r="B41" t="s">
        <v>207</v>
      </c>
      <c r="C41" t="s">
        <v>208</v>
      </c>
      <c r="D41" t="s">
        <v>20</v>
      </c>
      <c r="E41" s="10">
        <v>44762</v>
      </c>
      <c r="F41" t="s">
        <v>209</v>
      </c>
      <c r="I41" t="s">
        <v>25</v>
      </c>
      <c r="J41" t="s">
        <v>210</v>
      </c>
      <c r="K41" t="s">
        <v>37</v>
      </c>
      <c r="L41" s="12">
        <v>600</v>
      </c>
      <c r="M41" s="25">
        <v>1</v>
      </c>
      <c r="N41" s="25"/>
      <c r="O41" s="25"/>
    </row>
    <row r="42" spans="1:15" x14ac:dyDescent="0.25">
      <c r="A42" s="2" t="s">
        <v>42</v>
      </c>
      <c r="B42" t="s">
        <v>211</v>
      </c>
      <c r="C42" t="s">
        <v>212</v>
      </c>
      <c r="D42" t="s">
        <v>20</v>
      </c>
      <c r="E42" s="10">
        <v>44770</v>
      </c>
      <c r="F42" t="s">
        <v>213</v>
      </c>
      <c r="I42" t="s">
        <v>30</v>
      </c>
      <c r="J42" t="s">
        <v>34</v>
      </c>
      <c r="K42" t="s">
        <v>44</v>
      </c>
      <c r="L42" s="12">
        <v>600</v>
      </c>
      <c r="M42" s="25">
        <v>1</v>
      </c>
      <c r="N42" s="25"/>
      <c r="O42" s="25"/>
    </row>
    <row r="43" spans="1:15" x14ac:dyDescent="0.25">
      <c r="A43" s="2" t="s">
        <v>42</v>
      </c>
      <c r="B43" t="s">
        <v>214</v>
      </c>
      <c r="C43" t="s">
        <v>215</v>
      </c>
      <c r="D43" t="s">
        <v>20</v>
      </c>
      <c r="E43" s="10">
        <v>44785</v>
      </c>
      <c r="F43" t="s">
        <v>216</v>
      </c>
      <c r="G43" t="s">
        <v>21</v>
      </c>
      <c r="I43" t="s">
        <v>25</v>
      </c>
      <c r="J43" t="s">
        <v>217</v>
      </c>
      <c r="K43" t="s">
        <v>44</v>
      </c>
      <c r="L43" s="12">
        <v>600</v>
      </c>
      <c r="M43" s="25">
        <v>1</v>
      </c>
      <c r="N43" s="25"/>
      <c r="O43" s="25"/>
    </row>
    <row r="44" spans="1:15" x14ac:dyDescent="0.25">
      <c r="A44" s="2" t="s">
        <v>42</v>
      </c>
      <c r="B44" t="s">
        <v>218</v>
      </c>
      <c r="C44" t="s">
        <v>219</v>
      </c>
      <c r="D44" t="s">
        <v>20</v>
      </c>
      <c r="E44" s="10">
        <v>44788</v>
      </c>
      <c r="F44" t="s">
        <v>220</v>
      </c>
      <c r="G44" t="s">
        <v>21</v>
      </c>
      <c r="I44" t="s">
        <v>25</v>
      </c>
      <c r="J44" t="s">
        <v>221</v>
      </c>
      <c r="K44" t="s">
        <v>33</v>
      </c>
      <c r="L44" s="12">
        <v>600</v>
      </c>
      <c r="M44" s="25">
        <v>1</v>
      </c>
      <c r="N44" s="25"/>
      <c r="O44" s="25"/>
    </row>
    <row r="45" spans="1:15" x14ac:dyDescent="0.25">
      <c r="A45" s="2" t="s">
        <v>42</v>
      </c>
      <c r="M45" s="25"/>
      <c r="N45" s="25"/>
      <c r="O45" s="25"/>
    </row>
    <row r="46" spans="1:15" x14ac:dyDescent="0.25">
      <c r="A46" s="2" t="s">
        <v>42</v>
      </c>
      <c r="M46" s="25"/>
      <c r="N46" s="25"/>
      <c r="O46" s="25"/>
    </row>
    <row r="47" spans="1:15" x14ac:dyDescent="0.25">
      <c r="A47" s="2" t="s">
        <v>42</v>
      </c>
      <c r="M47" s="25"/>
      <c r="N47" s="25"/>
      <c r="O47" s="25"/>
    </row>
    <row r="48" spans="1:15" x14ac:dyDescent="0.25">
      <c r="A48" s="2" t="s">
        <v>42</v>
      </c>
      <c r="M48" s="25"/>
      <c r="N48" s="25"/>
      <c r="O48" s="25"/>
    </row>
    <row r="49" spans="1:15" x14ac:dyDescent="0.25">
      <c r="A49" s="2" t="s">
        <v>42</v>
      </c>
      <c r="M49" s="25"/>
      <c r="N49" s="25"/>
      <c r="O49" s="25"/>
    </row>
    <row r="50" spans="1:15" x14ac:dyDescent="0.25">
      <c r="A50" s="2" t="s">
        <v>42</v>
      </c>
      <c r="M50" s="25"/>
      <c r="N50" s="25"/>
      <c r="O50" s="25"/>
    </row>
    <row r="51" spans="1:15" x14ac:dyDescent="0.25">
      <c r="A51" s="2" t="s">
        <v>42</v>
      </c>
      <c r="M51" s="25"/>
      <c r="N51" s="25"/>
      <c r="O51" s="25"/>
    </row>
    <row r="52" spans="1:15" x14ac:dyDescent="0.25">
      <c r="A52" s="2" t="s">
        <v>42</v>
      </c>
      <c r="M52" s="25"/>
      <c r="N52" s="25"/>
      <c r="O52" s="25"/>
    </row>
    <row r="53" spans="1:15" x14ac:dyDescent="0.25">
      <c r="A53" s="2" t="s">
        <v>42</v>
      </c>
      <c r="M53" s="25"/>
      <c r="N53" s="25"/>
      <c r="O53" s="25"/>
    </row>
    <row r="54" spans="1:15" x14ac:dyDescent="0.25">
      <c r="A54" s="2" t="s">
        <v>42</v>
      </c>
      <c r="M54" s="25"/>
      <c r="N54" s="25"/>
      <c r="O54" s="25"/>
    </row>
    <row r="55" spans="1:15" x14ac:dyDescent="0.25">
      <c r="A55" s="19"/>
      <c r="B55" s="19"/>
      <c r="C55" s="19"/>
      <c r="D55" s="19"/>
      <c r="E55" s="20"/>
      <c r="F55" s="30" t="s">
        <v>51</v>
      </c>
      <c r="G55" s="19"/>
      <c r="H55" s="19"/>
      <c r="I55" s="19"/>
      <c r="J55" s="19"/>
      <c r="K55" s="19"/>
      <c r="L55" s="53">
        <f>SUM(L56:L68)</f>
        <v>6600</v>
      </c>
      <c r="M55" s="54"/>
      <c r="N55" s="54">
        <f>SUM(M56:M68)</f>
        <v>11</v>
      </c>
      <c r="O55" s="54" t="s">
        <v>4</v>
      </c>
    </row>
    <row r="56" spans="1:15" x14ac:dyDescent="0.25">
      <c r="A56" s="2" t="s">
        <v>42</v>
      </c>
      <c r="B56" t="s">
        <v>237</v>
      </c>
      <c r="C56" t="s">
        <v>238</v>
      </c>
      <c r="D56" t="s">
        <v>20</v>
      </c>
      <c r="E56" s="10">
        <v>44843</v>
      </c>
      <c r="F56" t="s">
        <v>239</v>
      </c>
      <c r="G56" t="s">
        <v>21</v>
      </c>
      <c r="I56" t="s">
        <v>25</v>
      </c>
      <c r="J56" t="s">
        <v>240</v>
      </c>
      <c r="K56" t="s">
        <v>44</v>
      </c>
      <c r="L56" s="12">
        <v>600</v>
      </c>
      <c r="M56" s="25">
        <v>1</v>
      </c>
      <c r="N56" s="25"/>
      <c r="O56" s="25"/>
    </row>
    <row r="57" spans="1:15" x14ac:dyDescent="0.25">
      <c r="A57" s="2" t="s">
        <v>42</v>
      </c>
      <c r="B57" t="s">
        <v>241</v>
      </c>
      <c r="C57" t="s">
        <v>242</v>
      </c>
      <c r="D57" t="s">
        <v>20</v>
      </c>
      <c r="E57" s="10">
        <v>44843</v>
      </c>
      <c r="F57" t="s">
        <v>243</v>
      </c>
      <c r="G57" t="s">
        <v>244</v>
      </c>
      <c r="I57" t="s">
        <v>25</v>
      </c>
      <c r="J57" t="s">
        <v>245</v>
      </c>
      <c r="K57" t="s">
        <v>29</v>
      </c>
      <c r="L57" s="12">
        <v>600</v>
      </c>
      <c r="M57" s="25">
        <v>1</v>
      </c>
      <c r="N57" s="25"/>
      <c r="O57" s="25"/>
    </row>
    <row r="58" spans="1:15" x14ac:dyDescent="0.25">
      <c r="A58" s="2" t="s">
        <v>42</v>
      </c>
      <c r="B58" t="s">
        <v>246</v>
      </c>
      <c r="C58" t="s">
        <v>247</v>
      </c>
      <c r="D58" t="s">
        <v>20</v>
      </c>
      <c r="E58" s="10">
        <v>44844</v>
      </c>
      <c r="F58" t="s">
        <v>248</v>
      </c>
      <c r="G58" t="s">
        <v>249</v>
      </c>
      <c r="I58" t="s">
        <v>190</v>
      </c>
      <c r="J58" t="s">
        <v>250</v>
      </c>
      <c r="K58" t="s">
        <v>26</v>
      </c>
      <c r="L58" s="12">
        <v>600</v>
      </c>
      <c r="M58" s="25">
        <v>1</v>
      </c>
      <c r="N58" s="25"/>
      <c r="O58" s="25"/>
    </row>
    <row r="59" spans="1:15" x14ac:dyDescent="0.25">
      <c r="A59" s="2" t="s">
        <v>42</v>
      </c>
      <c r="B59" t="s">
        <v>251</v>
      </c>
      <c r="C59" t="s">
        <v>252</v>
      </c>
      <c r="D59" t="s">
        <v>20</v>
      </c>
      <c r="E59" s="10">
        <v>44854</v>
      </c>
      <c r="F59" t="s">
        <v>253</v>
      </c>
      <c r="G59" t="s">
        <v>254</v>
      </c>
      <c r="I59" t="s">
        <v>25</v>
      </c>
      <c r="J59" t="s">
        <v>255</v>
      </c>
      <c r="K59" t="s">
        <v>44</v>
      </c>
      <c r="L59" s="12">
        <v>600</v>
      </c>
      <c r="M59" s="25">
        <v>1</v>
      </c>
      <c r="N59" s="25"/>
      <c r="O59" s="25"/>
    </row>
    <row r="60" spans="1:15" x14ac:dyDescent="0.25">
      <c r="A60" s="2" t="s">
        <v>42</v>
      </c>
      <c r="B60" t="s">
        <v>256</v>
      </c>
      <c r="C60" t="s">
        <v>257</v>
      </c>
      <c r="D60" t="s">
        <v>20</v>
      </c>
      <c r="E60" s="10">
        <v>44861</v>
      </c>
      <c r="F60" t="s">
        <v>258</v>
      </c>
      <c r="G60" t="s">
        <v>21</v>
      </c>
      <c r="I60" t="s">
        <v>28</v>
      </c>
      <c r="J60" t="s">
        <v>259</v>
      </c>
      <c r="K60" t="s">
        <v>33</v>
      </c>
      <c r="L60" s="12">
        <v>600</v>
      </c>
      <c r="M60" s="25">
        <v>1</v>
      </c>
      <c r="N60" s="25"/>
      <c r="O60" s="25"/>
    </row>
    <row r="61" spans="1:15" x14ac:dyDescent="0.25">
      <c r="A61" s="2" t="s">
        <v>42</v>
      </c>
      <c r="B61" t="s">
        <v>260</v>
      </c>
      <c r="C61" t="s">
        <v>261</v>
      </c>
      <c r="D61" t="s">
        <v>20</v>
      </c>
      <c r="E61" s="10">
        <v>44861</v>
      </c>
      <c r="F61" t="s">
        <v>262</v>
      </c>
      <c r="G61" t="s">
        <v>21</v>
      </c>
      <c r="I61" t="s">
        <v>28</v>
      </c>
      <c r="J61" t="s">
        <v>259</v>
      </c>
      <c r="K61" t="s">
        <v>33</v>
      </c>
      <c r="L61" s="12">
        <v>600</v>
      </c>
      <c r="M61" s="25">
        <v>1</v>
      </c>
      <c r="N61" s="25"/>
      <c r="O61" s="25"/>
    </row>
    <row r="62" spans="1:15" x14ac:dyDescent="0.25">
      <c r="A62" s="2" t="s">
        <v>42</v>
      </c>
      <c r="B62" t="s">
        <v>263</v>
      </c>
      <c r="C62" t="s">
        <v>264</v>
      </c>
      <c r="D62" t="s">
        <v>20</v>
      </c>
      <c r="E62" s="10">
        <v>44875</v>
      </c>
      <c r="F62" t="s">
        <v>265</v>
      </c>
      <c r="G62" t="s">
        <v>21</v>
      </c>
      <c r="I62" t="s">
        <v>30</v>
      </c>
      <c r="J62" t="s">
        <v>45</v>
      </c>
      <c r="K62" t="s">
        <v>44</v>
      </c>
      <c r="L62" s="12">
        <v>600</v>
      </c>
      <c r="M62" s="25">
        <v>1</v>
      </c>
      <c r="N62" s="25"/>
      <c r="O62" s="25"/>
    </row>
    <row r="63" spans="1:15" x14ac:dyDescent="0.25">
      <c r="A63" s="2" t="s">
        <v>42</v>
      </c>
      <c r="B63" t="s">
        <v>266</v>
      </c>
      <c r="C63" t="s">
        <v>267</v>
      </c>
      <c r="D63" t="s">
        <v>20</v>
      </c>
      <c r="E63" s="10">
        <v>44875</v>
      </c>
      <c r="F63" t="s">
        <v>268</v>
      </c>
      <c r="G63" t="s">
        <v>21</v>
      </c>
      <c r="I63" t="s">
        <v>30</v>
      </c>
      <c r="J63" t="s">
        <v>45</v>
      </c>
      <c r="K63" t="s">
        <v>44</v>
      </c>
      <c r="L63" s="12">
        <v>600</v>
      </c>
      <c r="M63" s="25">
        <v>1</v>
      </c>
      <c r="N63" s="25"/>
      <c r="O63" s="25"/>
    </row>
    <row r="64" spans="1:15" x14ac:dyDescent="0.25">
      <c r="A64" s="2" t="s">
        <v>42</v>
      </c>
      <c r="B64" t="s">
        <v>269</v>
      </c>
      <c r="C64" t="s">
        <v>270</v>
      </c>
      <c r="D64" t="s">
        <v>20</v>
      </c>
      <c r="E64" s="10">
        <v>44877</v>
      </c>
      <c r="F64" t="s">
        <v>271</v>
      </c>
      <c r="I64" t="s">
        <v>22</v>
      </c>
      <c r="J64" t="s">
        <v>152</v>
      </c>
      <c r="K64" t="s">
        <v>27</v>
      </c>
      <c r="L64" s="12">
        <v>600</v>
      </c>
      <c r="M64" s="25">
        <v>1</v>
      </c>
      <c r="N64" s="25"/>
      <c r="O64" s="25"/>
    </row>
    <row r="65" spans="1:15" x14ac:dyDescent="0.25">
      <c r="A65" s="2" t="s">
        <v>42</v>
      </c>
      <c r="B65" t="s">
        <v>272</v>
      </c>
      <c r="C65" t="s">
        <v>273</v>
      </c>
      <c r="D65" t="s">
        <v>20</v>
      </c>
      <c r="E65" s="10">
        <v>44898</v>
      </c>
      <c r="F65" t="s">
        <v>274</v>
      </c>
      <c r="G65" t="s">
        <v>21</v>
      </c>
      <c r="I65" t="s">
        <v>25</v>
      </c>
      <c r="J65" t="s">
        <v>275</v>
      </c>
      <c r="K65" t="s">
        <v>27</v>
      </c>
      <c r="L65" s="12">
        <v>600</v>
      </c>
      <c r="M65" s="25">
        <v>1</v>
      </c>
      <c r="N65" s="25"/>
      <c r="O65" s="25"/>
    </row>
    <row r="66" spans="1:15" x14ac:dyDescent="0.25">
      <c r="A66" s="2" t="s">
        <v>42</v>
      </c>
      <c r="B66" t="s">
        <v>319</v>
      </c>
      <c r="C66" t="s">
        <v>320</v>
      </c>
      <c r="D66" t="s">
        <v>20</v>
      </c>
      <c r="E66" s="10">
        <v>44916</v>
      </c>
      <c r="F66" t="s">
        <v>321</v>
      </c>
      <c r="G66" t="s">
        <v>322</v>
      </c>
      <c r="I66" t="s">
        <v>36</v>
      </c>
      <c r="J66" t="s">
        <v>37</v>
      </c>
      <c r="K66" t="s">
        <v>44</v>
      </c>
      <c r="L66" s="12">
        <v>600</v>
      </c>
      <c r="M66" s="25">
        <v>1</v>
      </c>
      <c r="N66" s="25"/>
      <c r="O66" s="25"/>
    </row>
    <row r="67" spans="1:15" x14ac:dyDescent="0.25">
      <c r="A67" s="2" t="s">
        <v>42</v>
      </c>
      <c r="M67" s="25"/>
      <c r="N67" s="25"/>
      <c r="O67" s="25"/>
    </row>
    <row r="68" spans="1:15" x14ac:dyDescent="0.25">
      <c r="A68" s="2" t="s">
        <v>42</v>
      </c>
      <c r="M68" s="25"/>
      <c r="N68" s="25"/>
      <c r="O68" s="25"/>
    </row>
    <row r="69" spans="1:15" ht="18.75" x14ac:dyDescent="0.3">
      <c r="A69" s="22"/>
      <c r="B69" s="22"/>
      <c r="C69" s="22"/>
      <c r="D69" s="22"/>
      <c r="E69" s="23"/>
      <c r="F69" s="34" t="s">
        <v>55</v>
      </c>
      <c r="G69" s="22"/>
      <c r="H69" s="22"/>
      <c r="I69" s="22"/>
      <c r="J69" s="22"/>
      <c r="K69" s="22"/>
      <c r="L69" s="49">
        <f>L2+L10+L35+L55</f>
        <v>16500</v>
      </c>
      <c r="M69" s="33" t="s">
        <v>42</v>
      </c>
      <c r="N69" s="33">
        <f>SUM(N2:N68)</f>
        <v>29</v>
      </c>
      <c r="O69" s="33" t="s">
        <v>56</v>
      </c>
    </row>
    <row r="71" spans="1:15" x14ac:dyDescent="0.25">
      <c r="M71" s="2"/>
      <c r="N71" s="2"/>
      <c r="O71" s="2"/>
    </row>
    <row r="73" spans="1:15" x14ac:dyDescent="0.25">
      <c r="A73" s="43"/>
      <c r="B73" s="43"/>
      <c r="C73" s="43"/>
      <c r="D73" s="43"/>
      <c r="E73" s="44"/>
      <c r="F73" s="43"/>
      <c r="G73" s="43"/>
      <c r="H73" s="43"/>
      <c r="I73" s="43"/>
      <c r="J73" s="43"/>
      <c r="K73" s="43"/>
      <c r="L73" s="45"/>
      <c r="M73" s="27"/>
      <c r="N73" s="27"/>
      <c r="O73" s="27"/>
    </row>
    <row r="74" spans="1:15" x14ac:dyDescent="0.25">
      <c r="A74" s="43"/>
      <c r="B74" s="43"/>
      <c r="C74" s="43"/>
      <c r="D74" s="43"/>
      <c r="E74" s="44"/>
      <c r="F74" s="46" t="s">
        <v>47</v>
      </c>
      <c r="G74" s="43"/>
      <c r="H74" s="43"/>
      <c r="I74" s="43"/>
      <c r="J74" s="43"/>
      <c r="K74" s="43"/>
      <c r="L74" s="45"/>
      <c r="M74" s="27"/>
      <c r="N74" s="27"/>
      <c r="O74" s="27"/>
    </row>
    <row r="75" spans="1:15" x14ac:dyDescent="0.25">
      <c r="A75" s="35"/>
      <c r="B75" s="35"/>
      <c r="C75" s="35"/>
      <c r="D75" s="35"/>
      <c r="E75" s="42"/>
      <c r="F75" s="47" t="s">
        <v>81</v>
      </c>
      <c r="G75" s="35"/>
      <c r="H75" s="35"/>
      <c r="I75" s="35"/>
      <c r="J75" s="35"/>
      <c r="K75" s="35"/>
      <c r="L75" s="55">
        <f>SUM(L76:L86)</f>
        <v>1400</v>
      </c>
      <c r="M75" s="41"/>
      <c r="N75" s="41">
        <f>SUM(M76:M86)</f>
        <v>2</v>
      </c>
      <c r="O75" s="41" t="s">
        <v>1</v>
      </c>
    </row>
    <row r="76" spans="1:15" x14ac:dyDescent="0.25">
      <c r="A76" s="2" t="s">
        <v>46</v>
      </c>
      <c r="B76" s="58" t="s">
        <v>128</v>
      </c>
      <c r="C76" s="58" t="s">
        <v>129</v>
      </c>
      <c r="D76" s="58" t="s">
        <v>20</v>
      </c>
      <c r="E76" s="59">
        <v>44597</v>
      </c>
      <c r="F76" s="58" t="s">
        <v>130</v>
      </c>
      <c r="G76" s="58" t="s">
        <v>21</v>
      </c>
      <c r="H76" s="58"/>
      <c r="I76" s="58" t="s">
        <v>25</v>
      </c>
      <c r="J76" s="58" t="s">
        <v>131</v>
      </c>
      <c r="K76" s="58" t="s">
        <v>33</v>
      </c>
      <c r="L76" s="60">
        <v>700</v>
      </c>
      <c r="M76" s="25">
        <v>1</v>
      </c>
      <c r="N76" s="25"/>
      <c r="O76" s="25"/>
    </row>
    <row r="77" spans="1:15" x14ac:dyDescent="0.25">
      <c r="A77" s="2" t="s">
        <v>46</v>
      </c>
      <c r="B77" s="58" t="s">
        <v>132</v>
      </c>
      <c r="C77" s="58" t="s">
        <v>133</v>
      </c>
      <c r="D77" s="58" t="s">
        <v>20</v>
      </c>
      <c r="E77" s="59">
        <v>44623</v>
      </c>
      <c r="F77" s="58" t="s">
        <v>134</v>
      </c>
      <c r="G77" s="58" t="s">
        <v>21</v>
      </c>
      <c r="H77" s="58"/>
      <c r="I77" s="58" t="s">
        <v>25</v>
      </c>
      <c r="J77" s="58" t="s">
        <v>135</v>
      </c>
      <c r="K77" s="58" t="s">
        <v>37</v>
      </c>
      <c r="L77" s="60">
        <v>700</v>
      </c>
      <c r="M77" s="25">
        <v>1</v>
      </c>
      <c r="N77" s="25"/>
      <c r="O77" s="25"/>
    </row>
    <row r="78" spans="1:15" x14ac:dyDescent="0.25">
      <c r="A78" s="2" t="s">
        <v>46</v>
      </c>
      <c r="B78" s="58"/>
      <c r="C78" s="58"/>
      <c r="D78" s="58"/>
      <c r="E78" s="59"/>
      <c r="F78" s="58"/>
      <c r="G78" s="58"/>
      <c r="H78" s="58"/>
      <c r="I78" s="58"/>
      <c r="J78" s="58"/>
      <c r="K78" s="58"/>
      <c r="L78" s="60"/>
      <c r="M78" s="25"/>
      <c r="N78" s="25"/>
      <c r="O78" s="25"/>
    </row>
    <row r="79" spans="1:15" x14ac:dyDescent="0.25">
      <c r="A79" s="2" t="s">
        <v>46</v>
      </c>
      <c r="B79" s="58"/>
      <c r="C79" s="58"/>
      <c r="D79" s="58"/>
      <c r="E79" s="59"/>
      <c r="F79" s="58"/>
      <c r="G79" s="58"/>
      <c r="H79" s="58"/>
      <c r="I79" s="58"/>
      <c r="J79" s="58"/>
      <c r="K79" s="58"/>
      <c r="L79" s="60"/>
      <c r="M79" s="25"/>
      <c r="N79" s="25"/>
      <c r="O79" s="25"/>
    </row>
    <row r="80" spans="1:15" x14ac:dyDescent="0.25">
      <c r="A80" s="2" t="s">
        <v>46</v>
      </c>
      <c r="B80" s="58"/>
      <c r="C80" s="58"/>
      <c r="D80" s="58"/>
      <c r="E80" s="59"/>
      <c r="F80" s="58"/>
      <c r="G80" s="58"/>
      <c r="H80" s="58"/>
      <c r="I80" s="58"/>
      <c r="J80" s="58"/>
      <c r="K80" s="58"/>
      <c r="L80" s="60"/>
      <c r="M80" s="25"/>
      <c r="N80" s="25"/>
      <c r="O80" s="25"/>
    </row>
    <row r="81" spans="1:15" x14ac:dyDescent="0.25">
      <c r="A81" s="2" t="s">
        <v>46</v>
      </c>
      <c r="B81" s="58"/>
      <c r="C81" s="58"/>
      <c r="D81" s="58"/>
      <c r="E81" s="59"/>
      <c r="F81" s="58"/>
      <c r="G81" s="58"/>
      <c r="H81" s="58"/>
      <c r="I81" s="58"/>
      <c r="J81" s="58"/>
      <c r="K81" s="58"/>
      <c r="L81" s="60"/>
      <c r="M81" s="25"/>
      <c r="N81" s="25"/>
      <c r="O81" s="25"/>
    </row>
    <row r="82" spans="1:15" x14ac:dyDescent="0.25">
      <c r="A82" s="2" t="s">
        <v>46</v>
      </c>
      <c r="B82" s="58"/>
      <c r="C82" s="58"/>
      <c r="D82" s="58"/>
      <c r="E82" s="59"/>
      <c r="F82" s="58"/>
      <c r="G82" s="58"/>
      <c r="H82" s="58"/>
      <c r="I82" s="58"/>
      <c r="J82" s="58"/>
      <c r="K82" s="58"/>
      <c r="L82" s="60"/>
      <c r="M82" s="25"/>
      <c r="N82" s="25"/>
      <c r="O82" s="25"/>
    </row>
    <row r="83" spans="1:15" x14ac:dyDescent="0.25">
      <c r="A83" s="2" t="s">
        <v>46</v>
      </c>
      <c r="B83" s="58"/>
      <c r="C83" s="58"/>
      <c r="D83" s="58"/>
      <c r="E83" s="59"/>
      <c r="F83" s="58"/>
      <c r="G83" s="58"/>
      <c r="H83" s="58"/>
      <c r="I83" s="58"/>
      <c r="J83" s="58"/>
      <c r="K83" s="58"/>
      <c r="L83" s="60"/>
      <c r="M83" s="25"/>
      <c r="N83" s="25"/>
      <c r="O83" s="25"/>
    </row>
    <row r="84" spans="1:15" x14ac:dyDescent="0.25">
      <c r="A84" s="2" t="s">
        <v>46</v>
      </c>
      <c r="B84" s="58"/>
      <c r="C84" s="58"/>
      <c r="D84" s="58"/>
      <c r="E84" s="59"/>
      <c r="F84" s="58"/>
      <c r="G84" s="58"/>
      <c r="H84" s="58"/>
      <c r="I84" s="58"/>
      <c r="J84" s="58"/>
      <c r="K84" s="58"/>
      <c r="L84" s="60"/>
      <c r="M84" s="25"/>
      <c r="N84" s="25"/>
      <c r="O84" s="25"/>
    </row>
    <row r="85" spans="1:15" x14ac:dyDescent="0.25">
      <c r="A85" s="2" t="s">
        <v>46</v>
      </c>
      <c r="B85" s="58"/>
      <c r="C85" s="58"/>
      <c r="D85" s="58"/>
      <c r="E85" s="59"/>
      <c r="F85" s="58"/>
      <c r="G85" s="58"/>
      <c r="H85" s="58"/>
      <c r="I85" s="58"/>
      <c r="J85" s="58"/>
      <c r="K85" s="58"/>
      <c r="L85" s="60"/>
      <c r="M85" s="25"/>
      <c r="N85" s="25"/>
      <c r="O85" s="25"/>
    </row>
    <row r="86" spans="1:15" x14ac:dyDescent="0.25">
      <c r="A86" s="2" t="s">
        <v>46</v>
      </c>
      <c r="B86" s="58"/>
      <c r="C86" s="58"/>
      <c r="D86" s="58"/>
      <c r="E86" s="59"/>
      <c r="F86" s="58"/>
      <c r="G86" s="58"/>
      <c r="H86" s="58"/>
      <c r="I86" s="58"/>
      <c r="J86" s="58"/>
      <c r="K86" s="58"/>
      <c r="L86" s="60"/>
      <c r="M86" s="25"/>
      <c r="N86" s="25"/>
      <c r="O86" s="25"/>
    </row>
    <row r="87" spans="1:15" x14ac:dyDescent="0.25">
      <c r="A87" s="17"/>
      <c r="B87" s="17"/>
      <c r="C87" s="17"/>
      <c r="D87" s="17"/>
      <c r="E87" s="18"/>
      <c r="F87" s="32" t="s">
        <v>80</v>
      </c>
      <c r="G87" s="17"/>
      <c r="H87" s="17"/>
      <c r="I87" s="17"/>
      <c r="J87" s="17"/>
      <c r="K87" s="17"/>
      <c r="L87" s="51">
        <f>SUM(L88:L99)</f>
        <v>2800</v>
      </c>
      <c r="M87" s="6"/>
      <c r="N87" s="6">
        <f>SUM(M88:M99)</f>
        <v>4</v>
      </c>
      <c r="O87" s="6" t="s">
        <v>2</v>
      </c>
    </row>
    <row r="88" spans="1:15" x14ac:dyDescent="0.25">
      <c r="A88" s="2" t="s">
        <v>46</v>
      </c>
      <c r="B88" s="58" t="s">
        <v>136</v>
      </c>
      <c r="C88" s="58" t="s">
        <v>137</v>
      </c>
      <c r="D88" s="58" t="s">
        <v>20</v>
      </c>
      <c r="E88" s="59">
        <v>44662</v>
      </c>
      <c r="F88" s="58" t="s">
        <v>138</v>
      </c>
      <c r="G88" s="58" t="s">
        <v>139</v>
      </c>
      <c r="H88" s="58"/>
      <c r="I88" s="58" t="s">
        <v>36</v>
      </c>
      <c r="J88" s="58" t="s">
        <v>45</v>
      </c>
      <c r="K88" s="58" t="s">
        <v>32</v>
      </c>
      <c r="L88" s="60">
        <v>700</v>
      </c>
      <c r="M88" s="25">
        <v>1</v>
      </c>
      <c r="N88" s="25"/>
      <c r="O88" s="25"/>
    </row>
    <row r="89" spans="1:15" x14ac:dyDescent="0.25">
      <c r="A89" s="2" t="s">
        <v>46</v>
      </c>
      <c r="B89" s="58" t="s">
        <v>140</v>
      </c>
      <c r="C89" s="58" t="s">
        <v>141</v>
      </c>
      <c r="D89" s="58" t="s">
        <v>20</v>
      </c>
      <c r="E89" s="59">
        <v>44675</v>
      </c>
      <c r="F89" s="58" t="s">
        <v>142</v>
      </c>
      <c r="G89" s="58" t="s">
        <v>21</v>
      </c>
      <c r="H89" s="58"/>
      <c r="I89" s="58" t="s">
        <v>25</v>
      </c>
      <c r="J89" s="58" t="s">
        <v>143</v>
      </c>
      <c r="K89" s="58" t="s">
        <v>27</v>
      </c>
      <c r="L89" s="60">
        <v>700</v>
      </c>
      <c r="M89" s="25">
        <v>1</v>
      </c>
      <c r="N89" s="25"/>
      <c r="O89" s="25"/>
    </row>
    <row r="90" spans="1:15" x14ac:dyDescent="0.25">
      <c r="A90" s="2" t="s">
        <v>46</v>
      </c>
      <c r="B90" s="58" t="s">
        <v>144</v>
      </c>
      <c r="C90" s="58" t="s">
        <v>145</v>
      </c>
      <c r="D90" s="58" t="s">
        <v>20</v>
      </c>
      <c r="E90" s="59">
        <v>44684</v>
      </c>
      <c r="F90" s="58" t="s">
        <v>146</v>
      </c>
      <c r="G90" s="58" t="s">
        <v>164</v>
      </c>
      <c r="H90" s="58"/>
      <c r="I90" s="58" t="s">
        <v>30</v>
      </c>
      <c r="J90" s="58" t="s">
        <v>27</v>
      </c>
      <c r="K90" s="58" t="s">
        <v>29</v>
      </c>
      <c r="L90" s="60">
        <v>700</v>
      </c>
      <c r="M90" s="25">
        <v>1</v>
      </c>
      <c r="N90" s="25"/>
      <c r="O90" s="25"/>
    </row>
    <row r="91" spans="1:15" x14ac:dyDescent="0.25">
      <c r="A91" s="2" t="s">
        <v>46</v>
      </c>
      <c r="B91" s="58" t="s">
        <v>193</v>
      </c>
      <c r="C91" s="58" t="s">
        <v>194</v>
      </c>
      <c r="D91" s="58" t="s">
        <v>20</v>
      </c>
      <c r="E91" s="59">
        <v>44721</v>
      </c>
      <c r="F91" s="58" t="s">
        <v>195</v>
      </c>
      <c r="G91" s="58" t="s">
        <v>21</v>
      </c>
      <c r="H91" s="58"/>
      <c r="I91" s="58" t="s">
        <v>25</v>
      </c>
      <c r="J91" s="58" t="s">
        <v>172</v>
      </c>
      <c r="K91" s="58" t="s">
        <v>37</v>
      </c>
      <c r="L91" s="60">
        <v>700</v>
      </c>
      <c r="M91" s="25">
        <v>1</v>
      </c>
      <c r="N91" s="25"/>
      <c r="O91" s="25"/>
    </row>
    <row r="92" spans="1:15" x14ac:dyDescent="0.25">
      <c r="A92" s="2" t="s">
        <v>46</v>
      </c>
      <c r="B92" s="58"/>
      <c r="C92" s="58"/>
      <c r="D92" s="58"/>
      <c r="E92" s="59"/>
      <c r="F92" s="58"/>
      <c r="G92" s="58"/>
      <c r="H92" s="58"/>
      <c r="I92" s="58"/>
      <c r="J92" s="58"/>
      <c r="K92" s="58"/>
      <c r="L92" s="60"/>
      <c r="M92" s="25"/>
      <c r="N92" s="25"/>
      <c r="O92" s="25"/>
    </row>
    <row r="93" spans="1:15" x14ac:dyDescent="0.25">
      <c r="A93" s="2" t="s">
        <v>46</v>
      </c>
      <c r="B93" s="58"/>
      <c r="C93" s="58"/>
      <c r="D93" s="58"/>
      <c r="E93" s="59"/>
      <c r="F93" s="58"/>
      <c r="G93" s="58"/>
      <c r="H93" s="58"/>
      <c r="I93" s="58"/>
      <c r="J93" s="58"/>
      <c r="K93" s="58"/>
      <c r="L93" s="60"/>
      <c r="M93" s="25"/>
      <c r="N93" s="25"/>
      <c r="O93" s="25"/>
    </row>
    <row r="94" spans="1:15" x14ac:dyDescent="0.25">
      <c r="A94" s="2" t="s">
        <v>46</v>
      </c>
      <c r="B94" s="58"/>
      <c r="C94" s="58"/>
      <c r="D94" s="58"/>
      <c r="E94" s="59"/>
      <c r="F94" s="58"/>
      <c r="G94" s="58"/>
      <c r="H94" s="58"/>
      <c r="I94" s="58"/>
      <c r="J94" s="58"/>
      <c r="K94" s="58"/>
      <c r="L94" s="60"/>
      <c r="M94" s="25"/>
      <c r="N94" s="25"/>
      <c r="O94" s="25"/>
    </row>
    <row r="95" spans="1:15" x14ac:dyDescent="0.25">
      <c r="A95" s="2" t="s">
        <v>46</v>
      </c>
      <c r="B95" s="58"/>
      <c r="C95" s="58"/>
      <c r="D95" s="58"/>
      <c r="E95" s="59"/>
      <c r="F95" s="58"/>
      <c r="G95" s="58"/>
      <c r="H95" s="58"/>
      <c r="I95" s="58"/>
      <c r="J95" s="58"/>
      <c r="K95" s="58"/>
      <c r="L95" s="60"/>
      <c r="M95" s="25"/>
      <c r="N95" s="25"/>
      <c r="O95" s="25"/>
    </row>
    <row r="96" spans="1:15" x14ac:dyDescent="0.25">
      <c r="A96" s="2" t="s">
        <v>46</v>
      </c>
      <c r="B96" s="58"/>
      <c r="C96" s="58"/>
      <c r="D96" s="58"/>
      <c r="E96" s="59"/>
      <c r="F96" s="58"/>
      <c r="G96" s="58"/>
      <c r="H96" s="58"/>
      <c r="I96" s="58"/>
      <c r="J96" s="58"/>
      <c r="K96" s="58"/>
      <c r="L96" s="60"/>
      <c r="M96" s="25"/>
      <c r="N96" s="25"/>
      <c r="O96" s="25"/>
    </row>
    <row r="97" spans="1:15" x14ac:dyDescent="0.25">
      <c r="A97" s="2" t="s">
        <v>46</v>
      </c>
      <c r="B97" s="58"/>
      <c r="C97" s="58"/>
      <c r="D97" s="58"/>
      <c r="E97" s="59"/>
      <c r="F97" s="58"/>
      <c r="G97" s="58"/>
      <c r="H97" s="58"/>
      <c r="I97" s="58"/>
      <c r="J97" s="58"/>
      <c r="K97" s="58"/>
      <c r="L97" s="60"/>
      <c r="M97" s="25"/>
      <c r="N97" s="25"/>
      <c r="O97" s="25"/>
    </row>
    <row r="98" spans="1:15" x14ac:dyDescent="0.25">
      <c r="A98" s="2" t="s">
        <v>46</v>
      </c>
      <c r="B98" s="58"/>
      <c r="C98" s="58"/>
      <c r="D98" s="58"/>
      <c r="E98" s="59"/>
      <c r="F98" s="58"/>
      <c r="G98" s="58"/>
      <c r="H98" s="58"/>
      <c r="I98" s="58"/>
      <c r="J98" s="58"/>
      <c r="K98" s="58"/>
      <c r="L98" s="60"/>
      <c r="M98" s="25"/>
      <c r="N98" s="25"/>
      <c r="O98" s="25"/>
    </row>
    <row r="99" spans="1:15" x14ac:dyDescent="0.25">
      <c r="A99" s="2" t="s">
        <v>46</v>
      </c>
      <c r="B99" s="58"/>
      <c r="C99" s="58"/>
      <c r="D99" s="58"/>
      <c r="E99" s="59"/>
      <c r="F99" s="58"/>
      <c r="G99" s="58"/>
      <c r="H99" s="58"/>
      <c r="I99" s="58"/>
      <c r="J99" s="58"/>
      <c r="K99" s="58"/>
      <c r="L99" s="60"/>
      <c r="M99" s="25"/>
      <c r="N99" s="25"/>
      <c r="O99" s="25"/>
    </row>
    <row r="100" spans="1:15" x14ac:dyDescent="0.25">
      <c r="A100" s="15"/>
      <c r="B100" s="15"/>
      <c r="C100" s="15"/>
      <c r="D100" s="15"/>
      <c r="E100" s="16"/>
      <c r="F100" s="31" t="s">
        <v>79</v>
      </c>
      <c r="G100" s="15"/>
      <c r="H100" s="15"/>
      <c r="I100" s="15"/>
      <c r="J100" s="15"/>
      <c r="K100" s="15"/>
      <c r="L100" s="52">
        <f>SUM(L101:L109)</f>
        <v>3100</v>
      </c>
      <c r="M100" s="4"/>
      <c r="N100" s="4">
        <f>SUM(M101:M109)</f>
        <v>4</v>
      </c>
      <c r="O100" s="4" t="s">
        <v>3</v>
      </c>
    </row>
    <row r="101" spans="1:15" x14ac:dyDescent="0.25">
      <c r="A101" s="2" t="s">
        <v>46</v>
      </c>
      <c r="B101" s="58" t="s">
        <v>196</v>
      </c>
      <c r="C101" s="58" t="s">
        <v>197</v>
      </c>
      <c r="D101" s="58" t="s">
        <v>20</v>
      </c>
      <c r="E101" s="59">
        <v>44748</v>
      </c>
      <c r="F101" s="58" t="s">
        <v>198</v>
      </c>
      <c r="G101" s="58"/>
      <c r="H101" s="58"/>
      <c r="I101" s="58" t="s">
        <v>22</v>
      </c>
      <c r="J101" s="58" t="s">
        <v>44</v>
      </c>
      <c r="K101" s="58" t="s">
        <v>155</v>
      </c>
      <c r="L101" s="60">
        <v>800</v>
      </c>
      <c r="M101" s="25">
        <v>1</v>
      </c>
      <c r="N101" s="25"/>
      <c r="O101" s="25"/>
    </row>
    <row r="102" spans="1:15" x14ac:dyDescent="0.25">
      <c r="A102" s="2" t="s">
        <v>46</v>
      </c>
      <c r="B102" s="58" t="s">
        <v>199</v>
      </c>
      <c r="C102" s="58" t="s">
        <v>200</v>
      </c>
      <c r="D102" s="58" t="s">
        <v>20</v>
      </c>
      <c r="E102" s="59">
        <v>44752</v>
      </c>
      <c r="F102" s="58" t="s">
        <v>201</v>
      </c>
      <c r="G102" s="58"/>
      <c r="H102" s="58"/>
      <c r="I102" s="58" t="s">
        <v>25</v>
      </c>
      <c r="J102" s="58" t="s">
        <v>202</v>
      </c>
      <c r="K102" s="58" t="s">
        <v>29</v>
      </c>
      <c r="L102" s="60">
        <v>700</v>
      </c>
      <c r="M102" s="25">
        <v>1</v>
      </c>
      <c r="N102" s="25"/>
      <c r="O102" s="25"/>
    </row>
    <row r="103" spans="1:15" x14ac:dyDescent="0.25">
      <c r="A103" s="2" t="s">
        <v>46</v>
      </c>
      <c r="B103" s="58" t="s">
        <v>222</v>
      </c>
      <c r="C103" s="58" t="s">
        <v>223</v>
      </c>
      <c r="D103" s="58" t="s">
        <v>20</v>
      </c>
      <c r="E103" s="59">
        <v>44782</v>
      </c>
      <c r="F103" s="58" t="s">
        <v>224</v>
      </c>
      <c r="G103" s="58"/>
      <c r="H103" s="58"/>
      <c r="I103" s="58" t="s">
        <v>28</v>
      </c>
      <c r="J103" s="58" t="s">
        <v>225</v>
      </c>
      <c r="K103" s="58" t="s">
        <v>44</v>
      </c>
      <c r="L103" s="60">
        <v>800</v>
      </c>
      <c r="M103" s="25">
        <v>1</v>
      </c>
      <c r="N103" s="25"/>
      <c r="O103" s="25"/>
    </row>
    <row r="104" spans="1:15" x14ac:dyDescent="0.25">
      <c r="A104" s="2" t="s">
        <v>46</v>
      </c>
      <c r="B104" s="58" t="s">
        <v>226</v>
      </c>
      <c r="C104" s="58" t="s">
        <v>227</v>
      </c>
      <c r="D104" s="58" t="s">
        <v>20</v>
      </c>
      <c r="E104" s="59">
        <v>44796</v>
      </c>
      <c r="F104" s="58" t="s">
        <v>228</v>
      </c>
      <c r="G104" s="58" t="s">
        <v>21</v>
      </c>
      <c r="H104" s="58"/>
      <c r="I104" s="58" t="s">
        <v>25</v>
      </c>
      <c r="J104" s="58" t="s">
        <v>229</v>
      </c>
      <c r="K104" s="58" t="s">
        <v>35</v>
      </c>
      <c r="L104" s="60">
        <v>800</v>
      </c>
      <c r="M104" s="25">
        <v>1</v>
      </c>
      <c r="N104" s="25"/>
      <c r="O104" s="25"/>
    </row>
    <row r="105" spans="1:15" x14ac:dyDescent="0.25">
      <c r="A105" s="2" t="s">
        <v>46</v>
      </c>
      <c r="B105" s="58"/>
      <c r="C105" s="58"/>
      <c r="D105" s="58"/>
      <c r="E105" s="59"/>
      <c r="F105" s="58"/>
      <c r="G105" s="58"/>
      <c r="H105" s="58"/>
      <c r="I105" s="58"/>
      <c r="J105" s="58"/>
      <c r="K105" s="58"/>
      <c r="L105" s="60"/>
      <c r="M105" s="25"/>
      <c r="N105" s="25"/>
      <c r="O105" s="25"/>
    </row>
    <row r="106" spans="1:15" x14ac:dyDescent="0.25">
      <c r="A106" s="2" t="s">
        <v>46</v>
      </c>
      <c r="B106" s="58"/>
      <c r="C106" s="58"/>
      <c r="D106" s="58"/>
      <c r="E106" s="59"/>
      <c r="F106" s="58"/>
      <c r="G106" s="58"/>
      <c r="H106" s="58"/>
      <c r="I106" s="58"/>
      <c r="J106" s="58"/>
      <c r="K106" s="58"/>
      <c r="L106" s="60"/>
      <c r="M106" s="25"/>
      <c r="N106" s="25"/>
      <c r="O106" s="25"/>
    </row>
    <row r="107" spans="1:15" x14ac:dyDescent="0.25">
      <c r="A107" s="2" t="s">
        <v>46</v>
      </c>
      <c r="B107" s="58"/>
      <c r="C107" s="58"/>
      <c r="D107" s="58"/>
      <c r="E107" s="59"/>
      <c r="F107" s="58"/>
      <c r="G107" s="58"/>
      <c r="H107" s="58"/>
      <c r="I107" s="58"/>
      <c r="J107" s="58"/>
      <c r="K107" s="58"/>
      <c r="L107" s="60"/>
      <c r="M107" s="25"/>
      <c r="N107" s="25"/>
      <c r="O107" s="25"/>
    </row>
    <row r="108" spans="1:15" x14ac:dyDescent="0.25">
      <c r="A108" s="2" t="s">
        <v>46</v>
      </c>
      <c r="B108" s="58"/>
      <c r="C108" s="58"/>
      <c r="D108" s="58"/>
      <c r="E108" s="59"/>
      <c r="F108" s="58"/>
      <c r="G108" s="58"/>
      <c r="H108" s="58"/>
      <c r="I108" s="58"/>
      <c r="J108" s="58"/>
      <c r="K108" s="58"/>
      <c r="L108" s="60"/>
      <c r="M108" s="25"/>
      <c r="N108" s="25"/>
      <c r="O108" s="25"/>
    </row>
    <row r="109" spans="1:15" x14ac:dyDescent="0.25">
      <c r="A109" s="2" t="s">
        <v>46</v>
      </c>
      <c r="B109" s="58"/>
      <c r="C109" s="58"/>
      <c r="D109" s="58"/>
      <c r="E109" s="59"/>
      <c r="F109" s="58"/>
      <c r="G109" s="58"/>
      <c r="H109" s="58"/>
      <c r="I109" s="58"/>
      <c r="J109" s="58"/>
      <c r="K109" s="58"/>
      <c r="L109" s="60"/>
      <c r="M109" s="25"/>
      <c r="N109" s="25"/>
      <c r="O109" s="25"/>
    </row>
    <row r="110" spans="1:15" x14ac:dyDescent="0.25">
      <c r="A110" s="19"/>
      <c r="B110" s="19"/>
      <c r="C110" s="19"/>
      <c r="D110" s="19"/>
      <c r="E110" s="20"/>
      <c r="F110" s="30" t="s">
        <v>78</v>
      </c>
      <c r="G110" s="19"/>
      <c r="H110" s="19"/>
      <c r="I110" s="19"/>
      <c r="J110" s="19"/>
      <c r="K110" s="19"/>
      <c r="L110" s="53">
        <f>SUM(L111:L121)</f>
        <v>5600</v>
      </c>
      <c r="M110" s="54"/>
      <c r="N110" s="54">
        <f>SUM(M111:M121)</f>
        <v>7</v>
      </c>
      <c r="O110" s="54" t="s">
        <v>4</v>
      </c>
    </row>
    <row r="111" spans="1:15" x14ac:dyDescent="0.25">
      <c r="A111" s="2" t="s">
        <v>46</v>
      </c>
      <c r="B111" s="58" t="s">
        <v>276</v>
      </c>
      <c r="C111" s="58" t="s">
        <v>277</v>
      </c>
      <c r="D111" s="58" t="s">
        <v>20</v>
      </c>
      <c r="E111" s="59">
        <v>44827</v>
      </c>
      <c r="F111" s="58" t="s">
        <v>278</v>
      </c>
      <c r="G111" s="58" t="s">
        <v>21</v>
      </c>
      <c r="H111" s="58"/>
      <c r="I111" s="58" t="s">
        <v>190</v>
      </c>
      <c r="J111" s="58" t="s">
        <v>279</v>
      </c>
      <c r="K111" s="58" t="s">
        <v>35</v>
      </c>
      <c r="L111" s="75">
        <v>800</v>
      </c>
      <c r="M111" s="25">
        <v>1</v>
      </c>
      <c r="N111" s="25"/>
      <c r="O111" s="25"/>
    </row>
    <row r="112" spans="1:15" x14ac:dyDescent="0.25">
      <c r="A112" s="2" t="s">
        <v>46</v>
      </c>
      <c r="B112" s="58" t="s">
        <v>280</v>
      </c>
      <c r="C112" s="58" t="s">
        <v>281</v>
      </c>
      <c r="D112" s="58" t="s">
        <v>20</v>
      </c>
      <c r="E112" s="59">
        <v>44836</v>
      </c>
      <c r="F112" s="58" t="s">
        <v>282</v>
      </c>
      <c r="G112" s="58" t="s">
        <v>21</v>
      </c>
      <c r="H112" s="58"/>
      <c r="I112" s="58" t="s">
        <v>25</v>
      </c>
      <c r="J112" s="58" t="s">
        <v>283</v>
      </c>
      <c r="K112" s="58" t="s">
        <v>44</v>
      </c>
      <c r="L112" s="75">
        <v>800</v>
      </c>
      <c r="M112" s="25">
        <v>1</v>
      </c>
      <c r="N112" s="25"/>
      <c r="O112" s="25"/>
    </row>
    <row r="113" spans="1:15" x14ac:dyDescent="0.25">
      <c r="A113" s="2" t="s">
        <v>46</v>
      </c>
      <c r="B113" s="58" t="s">
        <v>284</v>
      </c>
      <c r="C113" s="58" t="s">
        <v>285</v>
      </c>
      <c r="D113" s="58" t="s">
        <v>20</v>
      </c>
      <c r="E113" s="59">
        <v>44854</v>
      </c>
      <c r="F113" s="58" t="s">
        <v>286</v>
      </c>
      <c r="G113" s="58" t="s">
        <v>254</v>
      </c>
      <c r="H113" s="58"/>
      <c r="I113" s="58" t="s">
        <v>25</v>
      </c>
      <c r="J113" s="58" t="s">
        <v>255</v>
      </c>
      <c r="K113" s="58" t="s">
        <v>44</v>
      </c>
      <c r="L113" s="75">
        <v>800</v>
      </c>
      <c r="M113" s="25">
        <v>1</v>
      </c>
      <c r="N113" s="25"/>
      <c r="O113" s="25"/>
    </row>
    <row r="114" spans="1:15" x14ac:dyDescent="0.25">
      <c r="A114" s="2" t="s">
        <v>46</v>
      </c>
      <c r="B114" t="s">
        <v>287</v>
      </c>
      <c r="C114" t="s">
        <v>288</v>
      </c>
      <c r="D114" t="s">
        <v>20</v>
      </c>
      <c r="E114" s="10">
        <v>44884</v>
      </c>
      <c r="F114" t="s">
        <v>289</v>
      </c>
      <c r="G114" t="s">
        <v>21</v>
      </c>
      <c r="I114" t="s">
        <v>36</v>
      </c>
      <c r="J114" t="s">
        <v>290</v>
      </c>
      <c r="K114" t="s">
        <v>37</v>
      </c>
      <c r="L114" s="12">
        <v>800</v>
      </c>
      <c r="M114" s="25">
        <v>1</v>
      </c>
      <c r="N114" s="25"/>
      <c r="O114" s="25"/>
    </row>
    <row r="115" spans="1:15" x14ac:dyDescent="0.25">
      <c r="A115" s="2" t="s">
        <v>46</v>
      </c>
      <c r="B115" t="s">
        <v>291</v>
      </c>
      <c r="C115" t="s">
        <v>292</v>
      </c>
      <c r="D115" t="s">
        <v>20</v>
      </c>
      <c r="E115" s="10">
        <v>44892</v>
      </c>
      <c r="F115" t="s">
        <v>293</v>
      </c>
      <c r="G115" t="s">
        <v>21</v>
      </c>
      <c r="I115" s="58" t="s">
        <v>22</v>
      </c>
      <c r="J115" s="72" t="s">
        <v>43</v>
      </c>
      <c r="K115" s="72" t="s">
        <v>44</v>
      </c>
      <c r="L115" s="12">
        <v>800</v>
      </c>
      <c r="M115" s="25">
        <v>1</v>
      </c>
      <c r="N115" s="25"/>
      <c r="O115" s="25"/>
    </row>
    <row r="116" spans="1:15" x14ac:dyDescent="0.25">
      <c r="A116" s="2" t="s">
        <v>46</v>
      </c>
      <c r="B116" t="s">
        <v>294</v>
      </c>
      <c r="C116" t="s">
        <v>295</v>
      </c>
      <c r="D116" t="s">
        <v>20</v>
      </c>
      <c r="E116" s="10">
        <v>44892</v>
      </c>
      <c r="F116" t="s">
        <v>296</v>
      </c>
      <c r="G116" t="s">
        <v>297</v>
      </c>
      <c r="I116" t="s">
        <v>25</v>
      </c>
      <c r="J116" t="s">
        <v>298</v>
      </c>
      <c r="K116" t="s">
        <v>35</v>
      </c>
      <c r="L116" s="12">
        <v>800</v>
      </c>
      <c r="M116" s="25">
        <v>1</v>
      </c>
      <c r="N116" s="25"/>
      <c r="O116" s="25"/>
    </row>
    <row r="117" spans="1:15" x14ac:dyDescent="0.25">
      <c r="A117" s="2" t="s">
        <v>46</v>
      </c>
      <c r="B117" t="s">
        <v>315</v>
      </c>
      <c r="C117" t="s">
        <v>316</v>
      </c>
      <c r="D117" t="s">
        <v>20</v>
      </c>
      <c r="E117" s="10">
        <v>44925</v>
      </c>
      <c r="F117" t="s">
        <v>317</v>
      </c>
      <c r="G117" t="s">
        <v>21</v>
      </c>
      <c r="I117" t="s">
        <v>25</v>
      </c>
      <c r="J117" t="s">
        <v>318</v>
      </c>
      <c r="K117" t="s">
        <v>33</v>
      </c>
      <c r="L117" s="12">
        <v>800</v>
      </c>
      <c r="M117" s="25">
        <v>1</v>
      </c>
      <c r="N117" s="25"/>
      <c r="O117" s="25"/>
    </row>
    <row r="118" spans="1:15" x14ac:dyDescent="0.25">
      <c r="A118" s="2" t="s">
        <v>46</v>
      </c>
      <c r="M118" s="25"/>
      <c r="N118" s="25"/>
      <c r="O118" s="25"/>
    </row>
    <row r="119" spans="1:15" x14ac:dyDescent="0.25">
      <c r="A119" s="2" t="s">
        <v>46</v>
      </c>
      <c r="M119" s="25"/>
      <c r="N119" s="25"/>
      <c r="O119" s="25"/>
    </row>
    <row r="120" spans="1:15" x14ac:dyDescent="0.25">
      <c r="A120" s="2" t="s">
        <v>46</v>
      </c>
      <c r="M120" s="25"/>
      <c r="N120" s="25"/>
      <c r="O120" s="25"/>
    </row>
    <row r="121" spans="1:15" x14ac:dyDescent="0.25">
      <c r="A121" s="2" t="s">
        <v>46</v>
      </c>
      <c r="M121" s="25"/>
      <c r="N121" s="25"/>
      <c r="O121" s="25"/>
    </row>
    <row r="122" spans="1:15" ht="18.75" x14ac:dyDescent="0.3">
      <c r="A122" s="22"/>
      <c r="B122" s="22"/>
      <c r="C122" s="22"/>
      <c r="D122" s="22"/>
      <c r="E122" s="23"/>
      <c r="F122" s="34" t="s">
        <v>47</v>
      </c>
      <c r="G122" s="48"/>
      <c r="H122" s="48"/>
      <c r="I122" s="48"/>
      <c r="J122" s="48"/>
      <c r="K122" s="48"/>
      <c r="L122" s="49">
        <f>L75+L87+L100+L110</f>
        <v>12900</v>
      </c>
      <c r="M122" s="33" t="s">
        <v>46</v>
      </c>
      <c r="N122" s="33">
        <f>SUM(N75:N121)</f>
        <v>17</v>
      </c>
      <c r="O122" s="33" t="s">
        <v>56</v>
      </c>
    </row>
    <row r="124" spans="1:15" x14ac:dyDescent="0.25">
      <c r="M124" s="2"/>
      <c r="N124" s="2"/>
      <c r="O124" s="2"/>
    </row>
    <row r="125" spans="1:15" x14ac:dyDescent="0.25">
      <c r="F125" s="1" t="s">
        <v>147</v>
      </c>
    </row>
    <row r="127" spans="1:15" ht="18.75" x14ac:dyDescent="0.3">
      <c r="F127" s="29" t="s">
        <v>48</v>
      </c>
      <c r="L127" s="56">
        <f>L69</f>
        <v>16500</v>
      </c>
      <c r="M127" s="29" t="s">
        <v>42</v>
      </c>
      <c r="N127" s="29">
        <f>N69</f>
        <v>29</v>
      </c>
      <c r="O127" s="29"/>
    </row>
    <row r="128" spans="1:15" ht="18.75" x14ac:dyDescent="0.3">
      <c r="L128" s="56">
        <f>L122</f>
        <v>12900</v>
      </c>
      <c r="M128" s="29" t="s">
        <v>46</v>
      </c>
      <c r="N128" s="29">
        <f>N122</f>
        <v>17</v>
      </c>
      <c r="O128" s="29"/>
    </row>
    <row r="129" spans="6:15" ht="18.75" x14ac:dyDescent="0.3">
      <c r="F129" s="28" t="s">
        <v>49</v>
      </c>
      <c r="L129" s="57">
        <f>SUM(L127:L128)</f>
        <v>29400</v>
      </c>
      <c r="M129" s="28" t="s">
        <v>50</v>
      </c>
      <c r="N129" s="28">
        <f>SUM(N127:N128)</f>
        <v>46</v>
      </c>
      <c r="O129" s="28" t="s">
        <v>56</v>
      </c>
    </row>
    <row r="131" spans="6:15" x14ac:dyDescent="0.25">
      <c r="K131" s="65" t="s">
        <v>41</v>
      </c>
      <c r="L131" s="65" t="s">
        <v>12</v>
      </c>
      <c r="M131" s="70" t="s">
        <v>74</v>
      </c>
      <c r="N131" s="67" t="s">
        <v>75</v>
      </c>
      <c r="O131" s="66" t="s">
        <v>66</v>
      </c>
    </row>
    <row r="132" spans="6:15" x14ac:dyDescent="0.25">
      <c r="F132" t="s">
        <v>76</v>
      </c>
      <c r="K132" s="25" t="s">
        <v>1</v>
      </c>
      <c r="L132" s="73">
        <v>44688</v>
      </c>
      <c r="M132" s="25">
        <f>N2</f>
        <v>1</v>
      </c>
      <c r="N132" s="68">
        <f>N75</f>
        <v>2</v>
      </c>
      <c r="O132" s="61">
        <f>(M132+N132)*35</f>
        <v>105</v>
      </c>
    </row>
    <row r="133" spans="6:15" x14ac:dyDescent="0.25">
      <c r="F133" t="s">
        <v>70</v>
      </c>
      <c r="K133" s="3" t="s">
        <v>2</v>
      </c>
      <c r="L133" s="73">
        <v>44754</v>
      </c>
      <c r="M133" s="25">
        <f>N10</f>
        <v>8</v>
      </c>
      <c r="N133" s="68">
        <f>N87</f>
        <v>4</v>
      </c>
      <c r="O133" s="61">
        <f t="shared" ref="O133:O136" si="0">(M133+N133)*35</f>
        <v>420</v>
      </c>
    </row>
    <row r="134" spans="6:15" x14ac:dyDescent="0.25">
      <c r="F134" t="s">
        <v>324</v>
      </c>
      <c r="K134" s="3" t="s">
        <v>3</v>
      </c>
      <c r="L134" s="73">
        <v>44854</v>
      </c>
      <c r="M134" s="25">
        <f>N35</f>
        <v>9</v>
      </c>
      <c r="N134" s="68">
        <f>N100</f>
        <v>4</v>
      </c>
      <c r="O134" s="61">
        <f t="shared" si="0"/>
        <v>455</v>
      </c>
    </row>
    <row r="135" spans="6:15" x14ac:dyDescent="0.25">
      <c r="K135" s="3" t="s">
        <v>4</v>
      </c>
      <c r="L135" s="73">
        <v>44935</v>
      </c>
      <c r="M135" s="25">
        <f>N55</f>
        <v>11</v>
      </c>
      <c r="N135" s="68">
        <f>N110</f>
        <v>7</v>
      </c>
      <c r="O135" s="61">
        <f t="shared" si="0"/>
        <v>630</v>
      </c>
    </row>
    <row r="136" spans="6:15" x14ac:dyDescent="0.25">
      <c r="K136" s="3" t="s">
        <v>68</v>
      </c>
      <c r="L136" s="25"/>
      <c r="M136" s="25">
        <v>0</v>
      </c>
      <c r="N136" s="68">
        <v>0</v>
      </c>
      <c r="O136" s="61">
        <f t="shared" si="0"/>
        <v>0</v>
      </c>
    </row>
    <row r="137" spans="6:15" ht="18.75" x14ac:dyDescent="0.3">
      <c r="K137" s="62" t="s">
        <v>72</v>
      </c>
      <c r="L137" s="62"/>
      <c r="M137" s="62">
        <f>SUM(M132:M136)</f>
        <v>29</v>
      </c>
      <c r="N137" s="69">
        <f>SUM(N132:N136)</f>
        <v>17</v>
      </c>
      <c r="O137" s="63">
        <f>SUM(O132:O136)</f>
        <v>1610</v>
      </c>
    </row>
  </sheetData>
  <pageMargins left="0.25" right="0.25" top="0.75" bottom="0.75" header="0.3" footer="0.3"/>
  <pageSetup scale="59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J146"/>
  <sheetViews>
    <sheetView topLeftCell="A135" workbookViewId="0">
      <selection activeCell="J2" sqref="J2"/>
    </sheetView>
  </sheetViews>
  <sheetFormatPr defaultRowHeight="15" x14ac:dyDescent="0.25"/>
  <cols>
    <col min="2" max="2" width="49.140625" customWidth="1"/>
    <col min="4" max="4" width="10.7109375" style="10" bestFit="1" customWidth="1"/>
    <col min="5" max="5" width="13.7109375" customWidth="1"/>
    <col min="6" max="7" width="9.140625" style="13"/>
    <col min="8" max="8" width="10.7109375" style="13" bestFit="1" customWidth="1"/>
    <col min="9" max="9" width="13.85546875" style="12" bestFit="1" customWidth="1"/>
    <col min="10" max="10" width="11.42578125" style="12" bestFit="1" customWidth="1"/>
  </cols>
  <sheetData>
    <row r="1" spans="1:10" ht="15.75" thickBot="1" x14ac:dyDescent="0.3">
      <c r="B1" s="8" t="s">
        <v>9</v>
      </c>
      <c r="C1" s="8" t="s">
        <v>11</v>
      </c>
      <c r="D1" s="9" t="s">
        <v>12</v>
      </c>
      <c r="E1" s="8" t="s">
        <v>13</v>
      </c>
      <c r="F1" s="8" t="s">
        <v>16</v>
      </c>
      <c r="G1" s="8" t="s">
        <v>17</v>
      </c>
      <c r="H1" s="8" t="s">
        <v>18</v>
      </c>
      <c r="I1" s="11" t="s">
        <v>57</v>
      </c>
      <c r="J1" s="11" t="s">
        <v>58</v>
      </c>
    </row>
    <row r="2" spans="1:10" ht="15.75" thickTop="1" x14ac:dyDescent="0.25">
      <c r="A2" s="35"/>
      <c r="B2" s="47" t="s">
        <v>61</v>
      </c>
      <c r="C2" s="36"/>
      <c r="D2" s="37"/>
      <c r="E2" s="36"/>
      <c r="F2" s="37"/>
      <c r="G2" s="38"/>
      <c r="H2" s="36"/>
      <c r="I2" s="39"/>
      <c r="J2" s="50">
        <f>SUM(J3:J34)</f>
        <v>5000</v>
      </c>
    </row>
    <row r="3" spans="1:10" x14ac:dyDescent="0.25">
      <c r="B3" t="s">
        <v>62</v>
      </c>
      <c r="C3" t="s">
        <v>20</v>
      </c>
      <c r="D3" s="10">
        <v>44593</v>
      </c>
      <c r="E3" t="s">
        <v>63</v>
      </c>
      <c r="F3" s="13" t="s">
        <v>30</v>
      </c>
      <c r="G3" s="13" t="s">
        <v>23</v>
      </c>
      <c r="H3" s="13" t="s">
        <v>26</v>
      </c>
      <c r="I3" s="12">
        <v>900</v>
      </c>
      <c r="J3" s="12">
        <v>100</v>
      </c>
    </row>
    <row r="4" spans="1:10" x14ac:dyDescent="0.25">
      <c r="B4" t="s">
        <v>82</v>
      </c>
      <c r="C4" t="s">
        <v>20</v>
      </c>
      <c r="D4" s="10">
        <v>44612</v>
      </c>
      <c r="E4" t="s">
        <v>83</v>
      </c>
      <c r="F4" s="13" t="s">
        <v>30</v>
      </c>
      <c r="G4" s="13" t="s">
        <v>38</v>
      </c>
      <c r="H4" s="13" t="s">
        <v>24</v>
      </c>
      <c r="I4" s="12">
        <v>900</v>
      </c>
      <c r="J4" s="12">
        <v>200</v>
      </c>
    </row>
    <row r="5" spans="1:10" x14ac:dyDescent="0.25">
      <c r="B5" t="s">
        <v>62</v>
      </c>
      <c r="C5" t="s">
        <v>20</v>
      </c>
      <c r="D5" s="10">
        <v>44614</v>
      </c>
      <c r="E5" t="s">
        <v>63</v>
      </c>
      <c r="F5" s="13" t="s">
        <v>30</v>
      </c>
      <c r="G5" s="13" t="s">
        <v>23</v>
      </c>
      <c r="H5" s="13" t="s">
        <v>26</v>
      </c>
      <c r="I5" s="12">
        <v>900</v>
      </c>
      <c r="J5" s="12">
        <v>100</v>
      </c>
    </row>
    <row r="6" spans="1:10" x14ac:dyDescent="0.25">
      <c r="B6" t="s">
        <v>85</v>
      </c>
      <c r="C6" t="s">
        <v>20</v>
      </c>
      <c r="D6" s="10">
        <v>44620</v>
      </c>
      <c r="E6" t="s">
        <v>86</v>
      </c>
      <c r="F6" s="13" t="s">
        <v>25</v>
      </c>
      <c r="G6" s="13" t="s">
        <v>87</v>
      </c>
      <c r="H6" s="13" t="s">
        <v>37</v>
      </c>
      <c r="I6" s="12">
        <v>900</v>
      </c>
      <c r="J6" s="12">
        <v>900</v>
      </c>
    </row>
    <row r="7" spans="1:10" x14ac:dyDescent="0.25">
      <c r="B7" t="s">
        <v>88</v>
      </c>
      <c r="C7" t="s">
        <v>20</v>
      </c>
      <c r="D7" s="10">
        <v>44620</v>
      </c>
      <c r="E7" t="s">
        <v>89</v>
      </c>
      <c r="F7" s="13" t="s">
        <v>25</v>
      </c>
      <c r="G7" s="13" t="s">
        <v>87</v>
      </c>
      <c r="H7" s="13" t="s">
        <v>29</v>
      </c>
      <c r="I7" s="12">
        <v>900</v>
      </c>
      <c r="J7" s="12">
        <v>900</v>
      </c>
    </row>
    <row r="8" spans="1:10" x14ac:dyDescent="0.25">
      <c r="B8" t="s">
        <v>90</v>
      </c>
      <c r="C8" t="s">
        <v>20</v>
      </c>
      <c r="D8" s="10">
        <v>44627</v>
      </c>
      <c r="E8" t="s">
        <v>91</v>
      </c>
      <c r="F8" s="13" t="s">
        <v>22</v>
      </c>
      <c r="G8" s="13" t="s">
        <v>43</v>
      </c>
      <c r="H8" s="13" t="s">
        <v>45</v>
      </c>
      <c r="I8" s="12">
        <v>900</v>
      </c>
      <c r="J8" s="12">
        <v>900</v>
      </c>
    </row>
    <row r="9" spans="1:10" x14ac:dyDescent="0.25">
      <c r="B9" t="s">
        <v>92</v>
      </c>
      <c r="C9" t="s">
        <v>20</v>
      </c>
      <c r="D9" s="10">
        <v>44643</v>
      </c>
      <c r="E9" t="s">
        <v>93</v>
      </c>
      <c r="F9" s="13" t="s">
        <v>30</v>
      </c>
      <c r="G9" s="13" t="s">
        <v>35</v>
      </c>
      <c r="H9" s="13" t="s">
        <v>94</v>
      </c>
      <c r="I9" s="12">
        <v>900</v>
      </c>
      <c r="J9" s="12">
        <v>900</v>
      </c>
    </row>
    <row r="10" spans="1:10" x14ac:dyDescent="0.25">
      <c r="B10" t="s">
        <v>95</v>
      </c>
      <c r="C10" t="s">
        <v>20</v>
      </c>
      <c r="D10" s="10">
        <v>44645</v>
      </c>
      <c r="E10" t="s">
        <v>96</v>
      </c>
      <c r="F10" s="13" t="s">
        <v>30</v>
      </c>
      <c r="G10" s="13" t="s">
        <v>43</v>
      </c>
      <c r="H10" s="13" t="s">
        <v>33</v>
      </c>
      <c r="I10" s="12">
        <v>900</v>
      </c>
      <c r="J10" s="12">
        <v>900</v>
      </c>
    </row>
    <row r="11" spans="1:10" x14ac:dyDescent="0.25">
      <c r="B11" t="s">
        <v>62</v>
      </c>
      <c r="C11" t="s">
        <v>20</v>
      </c>
      <c r="D11" s="10">
        <v>44646</v>
      </c>
      <c r="E11" t="s">
        <v>63</v>
      </c>
      <c r="F11" s="13" t="s">
        <v>30</v>
      </c>
      <c r="G11" s="13" t="s">
        <v>23</v>
      </c>
      <c r="H11" s="13" t="s">
        <v>26</v>
      </c>
      <c r="I11" s="12">
        <v>900</v>
      </c>
      <c r="J11" s="12">
        <v>100</v>
      </c>
    </row>
    <row r="35" spans="1:10" x14ac:dyDescent="0.25">
      <c r="A35" s="17"/>
      <c r="B35" s="32" t="s">
        <v>60</v>
      </c>
      <c r="C35" s="17"/>
      <c r="D35" s="17"/>
      <c r="E35" s="18"/>
      <c r="F35" s="14"/>
      <c r="G35" s="17"/>
      <c r="H35" s="17"/>
      <c r="I35" s="17"/>
      <c r="J35" s="51">
        <f>SUM(J36:J62)</f>
        <v>8300</v>
      </c>
    </row>
    <row r="36" spans="1:10" x14ac:dyDescent="0.25">
      <c r="B36" t="s">
        <v>97</v>
      </c>
      <c r="C36" t="s">
        <v>20</v>
      </c>
      <c r="D36" s="10">
        <v>44655</v>
      </c>
      <c r="E36" t="s">
        <v>98</v>
      </c>
      <c r="F36" s="13" t="s">
        <v>22</v>
      </c>
      <c r="G36" s="13" t="s">
        <v>32</v>
      </c>
      <c r="H36" s="13" t="s">
        <v>31</v>
      </c>
      <c r="I36" s="12">
        <v>900</v>
      </c>
      <c r="J36" s="12">
        <v>900</v>
      </c>
    </row>
    <row r="37" spans="1:10" x14ac:dyDescent="0.25">
      <c r="B37" t="s">
        <v>99</v>
      </c>
      <c r="C37" t="s">
        <v>20</v>
      </c>
      <c r="D37" s="10">
        <v>44683</v>
      </c>
      <c r="E37" t="s">
        <v>100</v>
      </c>
      <c r="F37" s="13" t="s">
        <v>30</v>
      </c>
      <c r="G37" s="13" t="s">
        <v>34</v>
      </c>
      <c r="H37" s="13" t="s">
        <v>44</v>
      </c>
      <c r="I37" s="12">
        <v>900</v>
      </c>
      <c r="J37" s="12">
        <v>900</v>
      </c>
    </row>
    <row r="38" spans="1:10" x14ac:dyDescent="0.25">
      <c r="B38" t="s">
        <v>101</v>
      </c>
      <c r="C38" t="s">
        <v>20</v>
      </c>
      <c r="D38" s="10">
        <v>44684</v>
      </c>
      <c r="E38" t="s">
        <v>102</v>
      </c>
      <c r="F38" s="13" t="s">
        <v>30</v>
      </c>
      <c r="G38" s="13" t="s">
        <v>27</v>
      </c>
      <c r="H38" s="13" t="s">
        <v>37</v>
      </c>
      <c r="I38" s="12">
        <v>900</v>
      </c>
      <c r="J38" s="12">
        <v>900</v>
      </c>
    </row>
    <row r="39" spans="1:10" x14ac:dyDescent="0.25">
      <c r="B39" t="s">
        <v>103</v>
      </c>
      <c r="C39" t="s">
        <v>20</v>
      </c>
      <c r="D39" s="10">
        <v>44684</v>
      </c>
      <c r="E39" t="s">
        <v>104</v>
      </c>
      <c r="F39" s="13" t="s">
        <v>30</v>
      </c>
      <c r="G39" s="13" t="s">
        <v>27</v>
      </c>
      <c r="H39" s="13" t="s">
        <v>29</v>
      </c>
      <c r="I39" s="12">
        <v>900</v>
      </c>
      <c r="J39" s="12">
        <v>900</v>
      </c>
    </row>
    <row r="40" spans="1:10" x14ac:dyDescent="0.25">
      <c r="B40" t="s">
        <v>150</v>
      </c>
      <c r="C40" t="s">
        <v>20</v>
      </c>
      <c r="D40" s="10">
        <v>44688</v>
      </c>
      <c r="E40" t="s">
        <v>151</v>
      </c>
      <c r="F40" s="13" t="s">
        <v>30</v>
      </c>
      <c r="G40" s="13" t="s">
        <v>32</v>
      </c>
      <c r="H40" s="13" t="s">
        <v>152</v>
      </c>
      <c r="I40" s="12">
        <v>900</v>
      </c>
      <c r="J40" s="12">
        <v>900</v>
      </c>
    </row>
    <row r="41" spans="1:10" x14ac:dyDescent="0.25">
      <c r="B41" t="s">
        <v>153</v>
      </c>
      <c r="C41" t="s">
        <v>20</v>
      </c>
      <c r="D41" s="10">
        <v>44704</v>
      </c>
      <c r="E41" t="s">
        <v>154</v>
      </c>
      <c r="F41" s="13" t="s">
        <v>22</v>
      </c>
      <c r="G41" s="13" t="s">
        <v>155</v>
      </c>
      <c r="H41" s="13" t="s">
        <v>33</v>
      </c>
      <c r="I41" s="12">
        <v>900</v>
      </c>
      <c r="J41" s="12">
        <v>900</v>
      </c>
    </row>
    <row r="42" spans="1:10" x14ac:dyDescent="0.25">
      <c r="B42" t="s">
        <v>153</v>
      </c>
      <c r="C42" t="s">
        <v>20</v>
      </c>
      <c r="D42" s="10">
        <v>44704</v>
      </c>
      <c r="E42" t="s">
        <v>156</v>
      </c>
      <c r="F42" s="13" t="s">
        <v>22</v>
      </c>
      <c r="G42" s="13" t="s">
        <v>155</v>
      </c>
      <c r="H42" s="13" t="s">
        <v>37</v>
      </c>
      <c r="I42" s="12">
        <v>900</v>
      </c>
      <c r="J42" s="12">
        <v>900</v>
      </c>
    </row>
    <row r="43" spans="1:10" x14ac:dyDescent="0.25">
      <c r="B43" t="s">
        <v>153</v>
      </c>
      <c r="C43" t="s">
        <v>20</v>
      </c>
      <c r="D43" s="10">
        <v>44704</v>
      </c>
      <c r="E43" t="s">
        <v>157</v>
      </c>
      <c r="F43" s="13" t="s">
        <v>22</v>
      </c>
      <c r="G43" s="13" t="s">
        <v>155</v>
      </c>
      <c r="H43" s="13" t="s">
        <v>29</v>
      </c>
      <c r="I43" s="12">
        <v>900</v>
      </c>
      <c r="J43" s="12">
        <v>900</v>
      </c>
    </row>
    <row r="44" spans="1:10" x14ac:dyDescent="0.25">
      <c r="B44" t="s">
        <v>158</v>
      </c>
      <c r="C44" t="s">
        <v>20</v>
      </c>
      <c r="D44" s="10">
        <v>44704</v>
      </c>
      <c r="E44" t="s">
        <v>159</v>
      </c>
      <c r="F44" s="13" t="s">
        <v>30</v>
      </c>
      <c r="G44" s="13" t="s">
        <v>45</v>
      </c>
      <c r="H44" s="13" t="s">
        <v>44</v>
      </c>
      <c r="I44" s="12">
        <v>900</v>
      </c>
      <c r="J44" s="12">
        <v>900</v>
      </c>
    </row>
    <row r="45" spans="1:10" x14ac:dyDescent="0.25">
      <c r="B45" t="s">
        <v>165</v>
      </c>
      <c r="C45" t="s">
        <v>20</v>
      </c>
      <c r="D45" s="10">
        <v>44708</v>
      </c>
      <c r="E45" t="s">
        <v>166</v>
      </c>
      <c r="F45" s="13" t="s">
        <v>30</v>
      </c>
      <c r="G45" s="13" t="s">
        <v>23</v>
      </c>
      <c r="H45" s="13" t="s">
        <v>33</v>
      </c>
      <c r="I45" s="12">
        <v>900</v>
      </c>
      <c r="J45" s="12">
        <v>100</v>
      </c>
    </row>
    <row r="46" spans="1:10" x14ac:dyDescent="0.25">
      <c r="B46" t="s">
        <v>165</v>
      </c>
      <c r="C46" t="s">
        <v>20</v>
      </c>
      <c r="D46" s="10">
        <v>44733</v>
      </c>
      <c r="E46" t="s">
        <v>166</v>
      </c>
      <c r="F46" s="13" t="s">
        <v>30</v>
      </c>
      <c r="G46" s="13" t="s">
        <v>23</v>
      </c>
      <c r="H46" s="13" t="s">
        <v>33</v>
      </c>
      <c r="I46" s="12">
        <v>900</v>
      </c>
      <c r="J46" s="12">
        <v>100</v>
      </c>
    </row>
    <row r="63" spans="1:10" x14ac:dyDescent="0.25">
      <c r="A63" s="15"/>
      <c r="B63" s="31" t="s">
        <v>59</v>
      </c>
      <c r="C63" s="15"/>
      <c r="D63" s="15"/>
      <c r="E63" s="16"/>
      <c r="F63" s="31"/>
      <c r="G63" s="15"/>
      <c r="H63" s="15"/>
      <c r="I63" s="15"/>
      <c r="J63" s="52">
        <f>SUM(J64:J107)</f>
        <v>4000</v>
      </c>
    </row>
    <row r="64" spans="1:10" x14ac:dyDescent="0.25">
      <c r="B64" t="s">
        <v>167</v>
      </c>
      <c r="C64" t="s">
        <v>20</v>
      </c>
      <c r="D64" s="10">
        <v>44748</v>
      </c>
      <c r="E64" t="s">
        <v>168</v>
      </c>
      <c r="F64" s="13" t="s">
        <v>22</v>
      </c>
      <c r="G64" s="13" t="s">
        <v>44</v>
      </c>
      <c r="H64" s="13" t="s">
        <v>155</v>
      </c>
      <c r="I64" s="12">
        <v>1200</v>
      </c>
      <c r="J64" s="12">
        <v>1200</v>
      </c>
    </row>
    <row r="65" spans="2:10" x14ac:dyDescent="0.25">
      <c r="B65" t="s">
        <v>230</v>
      </c>
      <c r="C65" t="s">
        <v>20</v>
      </c>
      <c r="D65" s="10">
        <v>44760</v>
      </c>
      <c r="E65" t="s">
        <v>231</v>
      </c>
      <c r="F65" s="13" t="s">
        <v>22</v>
      </c>
      <c r="G65" s="13" t="s">
        <v>232</v>
      </c>
      <c r="H65" s="13" t="s">
        <v>24</v>
      </c>
      <c r="I65" s="12">
        <v>1200</v>
      </c>
      <c r="J65" s="12">
        <v>1200</v>
      </c>
    </row>
    <row r="66" spans="2:10" x14ac:dyDescent="0.25">
      <c r="B66" t="s">
        <v>233</v>
      </c>
      <c r="C66" t="s">
        <v>20</v>
      </c>
      <c r="D66" s="10">
        <v>44760</v>
      </c>
      <c r="E66" t="s">
        <v>234</v>
      </c>
      <c r="F66" s="13" t="s">
        <v>22</v>
      </c>
      <c r="G66" s="13" t="s">
        <v>232</v>
      </c>
      <c r="H66" s="13" t="s">
        <v>34</v>
      </c>
      <c r="I66" s="12">
        <v>1200</v>
      </c>
      <c r="J66" s="12">
        <v>1200</v>
      </c>
    </row>
    <row r="67" spans="2:10" x14ac:dyDescent="0.25">
      <c r="B67" t="s">
        <v>165</v>
      </c>
      <c r="C67" t="s">
        <v>20</v>
      </c>
      <c r="D67" s="10">
        <v>44770</v>
      </c>
      <c r="E67" t="s">
        <v>166</v>
      </c>
      <c r="F67" s="13" t="s">
        <v>30</v>
      </c>
      <c r="G67" s="13" t="s">
        <v>23</v>
      </c>
      <c r="H67" s="13" t="s">
        <v>33</v>
      </c>
      <c r="I67" s="12">
        <v>900</v>
      </c>
      <c r="J67" s="12">
        <v>100</v>
      </c>
    </row>
    <row r="68" spans="2:10" x14ac:dyDescent="0.25">
      <c r="B68" t="s">
        <v>235</v>
      </c>
      <c r="C68" t="s">
        <v>20</v>
      </c>
      <c r="D68" s="10">
        <v>44770</v>
      </c>
      <c r="E68" t="s">
        <v>236</v>
      </c>
      <c r="F68" s="13" t="s">
        <v>30</v>
      </c>
      <c r="G68" s="13" t="s">
        <v>45</v>
      </c>
      <c r="H68" s="13" t="s">
        <v>37</v>
      </c>
      <c r="I68" s="12">
        <v>1200</v>
      </c>
      <c r="J68" s="12">
        <v>100</v>
      </c>
    </row>
    <row r="69" spans="2:10" x14ac:dyDescent="0.25">
      <c r="B69" t="s">
        <v>235</v>
      </c>
      <c r="C69" t="s">
        <v>20</v>
      </c>
      <c r="D69" s="10">
        <v>44785</v>
      </c>
      <c r="E69" t="s">
        <v>236</v>
      </c>
      <c r="F69" s="13" t="s">
        <v>30</v>
      </c>
      <c r="G69" s="13" t="s">
        <v>45</v>
      </c>
      <c r="H69" s="13" t="s">
        <v>37</v>
      </c>
      <c r="I69" s="12">
        <v>1200</v>
      </c>
      <c r="J69" s="12">
        <v>100</v>
      </c>
    </row>
    <row r="70" spans="2:10" x14ac:dyDescent="0.25">
      <c r="B70" t="s">
        <v>165</v>
      </c>
      <c r="C70" t="s">
        <v>20</v>
      </c>
      <c r="D70" s="10">
        <v>44796</v>
      </c>
      <c r="E70" t="s">
        <v>166</v>
      </c>
      <c r="F70" s="13" t="s">
        <v>30</v>
      </c>
      <c r="G70" s="13" t="s">
        <v>23</v>
      </c>
      <c r="H70" s="13" t="s">
        <v>33</v>
      </c>
      <c r="I70" s="12">
        <v>900</v>
      </c>
      <c r="J70" s="12">
        <v>100</v>
      </c>
    </row>
    <row r="108" spans="1:10" x14ac:dyDescent="0.25">
      <c r="A108" s="19"/>
      <c r="B108" s="30" t="s">
        <v>64</v>
      </c>
      <c r="C108" s="19"/>
      <c r="D108" s="19"/>
      <c r="E108" s="20"/>
      <c r="F108" s="30"/>
      <c r="G108" s="19"/>
      <c r="H108" s="19"/>
      <c r="I108" s="21"/>
      <c r="J108" s="53">
        <f>SUM(J109:J136)</f>
        <v>8200</v>
      </c>
    </row>
    <row r="109" spans="1:10" x14ac:dyDescent="0.25">
      <c r="B109" t="s">
        <v>165</v>
      </c>
      <c r="C109" t="s">
        <v>20</v>
      </c>
      <c r="D109" s="10">
        <v>44836</v>
      </c>
      <c r="E109" t="s">
        <v>166</v>
      </c>
      <c r="F109" s="13" t="s">
        <v>30</v>
      </c>
      <c r="G109" s="13" t="s">
        <v>23</v>
      </c>
      <c r="H109" s="13" t="s">
        <v>33</v>
      </c>
      <c r="I109" s="12">
        <v>900</v>
      </c>
      <c r="J109" s="12">
        <v>100</v>
      </c>
    </row>
    <row r="110" spans="1:10" x14ac:dyDescent="0.25">
      <c r="B110" t="s">
        <v>299</v>
      </c>
      <c r="C110" t="s">
        <v>20</v>
      </c>
      <c r="D110" s="10">
        <v>44836</v>
      </c>
      <c r="E110" t="s">
        <v>300</v>
      </c>
      <c r="F110" s="13" t="s">
        <v>30</v>
      </c>
      <c r="G110" s="13" t="s">
        <v>34</v>
      </c>
      <c r="H110" s="13" t="s">
        <v>37</v>
      </c>
      <c r="I110" s="12">
        <v>1200</v>
      </c>
      <c r="J110" s="12">
        <v>1200</v>
      </c>
    </row>
    <row r="111" spans="1:10" x14ac:dyDescent="0.25">
      <c r="B111" t="s">
        <v>301</v>
      </c>
      <c r="C111" t="s">
        <v>20</v>
      </c>
      <c r="D111" s="10">
        <v>44838</v>
      </c>
      <c r="E111" t="s">
        <v>302</v>
      </c>
      <c r="F111" s="13" t="s">
        <v>28</v>
      </c>
      <c r="G111" s="13" t="s">
        <v>303</v>
      </c>
      <c r="H111" s="13" t="s">
        <v>29</v>
      </c>
      <c r="I111" s="12">
        <v>900</v>
      </c>
      <c r="J111" s="12">
        <v>400</v>
      </c>
    </row>
    <row r="112" spans="1:10" x14ac:dyDescent="0.25">
      <c r="B112" t="s">
        <v>235</v>
      </c>
      <c r="C112" t="s">
        <v>20</v>
      </c>
      <c r="D112" s="10">
        <v>44840</v>
      </c>
      <c r="E112" t="s">
        <v>236</v>
      </c>
      <c r="F112" s="13" t="s">
        <v>30</v>
      </c>
      <c r="G112" s="13" t="s">
        <v>45</v>
      </c>
      <c r="H112" s="13" t="s">
        <v>37</v>
      </c>
      <c r="I112" s="12">
        <v>1200</v>
      </c>
      <c r="J112" s="12">
        <v>100</v>
      </c>
    </row>
    <row r="113" spans="2:10" x14ac:dyDescent="0.25">
      <c r="B113" t="s">
        <v>165</v>
      </c>
      <c r="C113" t="s">
        <v>20</v>
      </c>
      <c r="D113" s="10">
        <v>44858</v>
      </c>
      <c r="E113" t="s">
        <v>166</v>
      </c>
      <c r="F113" s="13" t="s">
        <v>30</v>
      </c>
      <c r="G113" s="13" t="s">
        <v>23</v>
      </c>
      <c r="H113" s="13" t="s">
        <v>33</v>
      </c>
      <c r="I113" s="12">
        <v>900</v>
      </c>
      <c r="J113" s="12">
        <v>100</v>
      </c>
    </row>
    <row r="114" spans="2:10" x14ac:dyDescent="0.25">
      <c r="B114" t="s">
        <v>304</v>
      </c>
      <c r="C114" t="s">
        <v>20</v>
      </c>
      <c r="D114" s="10">
        <v>44862</v>
      </c>
      <c r="E114" t="s">
        <v>305</v>
      </c>
      <c r="F114" s="13" t="s">
        <v>22</v>
      </c>
      <c r="G114" s="13" t="s">
        <v>23</v>
      </c>
      <c r="H114" s="13" t="s">
        <v>45</v>
      </c>
      <c r="I114" s="12">
        <v>1200</v>
      </c>
      <c r="J114" s="12">
        <v>1200</v>
      </c>
    </row>
    <row r="115" spans="2:10" x14ac:dyDescent="0.25">
      <c r="B115" t="s">
        <v>306</v>
      </c>
      <c r="C115" t="s">
        <v>20</v>
      </c>
      <c r="D115" s="10">
        <v>44862</v>
      </c>
      <c r="E115" t="s">
        <v>307</v>
      </c>
      <c r="F115" s="13" t="s">
        <v>22</v>
      </c>
      <c r="G115" s="13" t="s">
        <v>23</v>
      </c>
      <c r="H115" s="13" t="s">
        <v>155</v>
      </c>
      <c r="I115" s="12">
        <v>1200</v>
      </c>
      <c r="J115" s="12">
        <v>1200</v>
      </c>
    </row>
    <row r="116" spans="2:10" x14ac:dyDescent="0.25">
      <c r="B116" t="s">
        <v>235</v>
      </c>
      <c r="C116" t="s">
        <v>20</v>
      </c>
      <c r="D116" s="10">
        <v>44868</v>
      </c>
      <c r="E116" t="s">
        <v>236</v>
      </c>
      <c r="F116" s="13" t="s">
        <v>30</v>
      </c>
      <c r="G116" s="13" t="s">
        <v>45</v>
      </c>
      <c r="H116" s="13" t="s">
        <v>37</v>
      </c>
      <c r="I116" s="12">
        <v>1200</v>
      </c>
      <c r="J116" s="12">
        <v>100</v>
      </c>
    </row>
    <row r="117" spans="2:10" x14ac:dyDescent="0.25">
      <c r="B117" t="s">
        <v>308</v>
      </c>
      <c r="C117" t="s">
        <v>20</v>
      </c>
      <c r="D117" s="10">
        <v>44877</v>
      </c>
      <c r="E117" t="s">
        <v>309</v>
      </c>
      <c r="F117" s="13" t="s">
        <v>36</v>
      </c>
      <c r="G117" s="13" t="s">
        <v>23</v>
      </c>
      <c r="H117" s="13" t="s">
        <v>33</v>
      </c>
      <c r="I117" s="12">
        <v>1200</v>
      </c>
      <c r="J117" s="12">
        <v>1200</v>
      </c>
    </row>
    <row r="118" spans="2:10" x14ac:dyDescent="0.25">
      <c r="B118" t="s">
        <v>165</v>
      </c>
      <c r="C118" t="s">
        <v>20</v>
      </c>
      <c r="D118" s="10">
        <v>44880</v>
      </c>
      <c r="E118" t="s">
        <v>166</v>
      </c>
      <c r="F118" s="13" t="s">
        <v>30</v>
      </c>
      <c r="G118" s="13" t="s">
        <v>23</v>
      </c>
      <c r="H118" s="13" t="s">
        <v>33</v>
      </c>
      <c r="I118" s="12">
        <v>900</v>
      </c>
      <c r="J118" s="12">
        <v>100</v>
      </c>
    </row>
    <row r="119" spans="2:10" x14ac:dyDescent="0.25">
      <c r="B119" t="s">
        <v>310</v>
      </c>
      <c r="C119" t="s">
        <v>20</v>
      </c>
      <c r="D119" s="10">
        <v>44880</v>
      </c>
      <c r="E119" t="s">
        <v>311</v>
      </c>
      <c r="F119" s="13" t="s">
        <v>22</v>
      </c>
      <c r="G119" s="13" t="s">
        <v>43</v>
      </c>
      <c r="H119" s="13" t="s">
        <v>44</v>
      </c>
      <c r="I119" s="12">
        <v>1200</v>
      </c>
      <c r="J119" s="12">
        <v>1200</v>
      </c>
    </row>
    <row r="120" spans="2:10" x14ac:dyDescent="0.25">
      <c r="B120" t="s">
        <v>312</v>
      </c>
      <c r="C120" t="s">
        <v>20</v>
      </c>
      <c r="D120" s="10">
        <v>44892</v>
      </c>
      <c r="E120" t="s">
        <v>313</v>
      </c>
      <c r="F120" s="13" t="s">
        <v>22</v>
      </c>
      <c r="G120" s="13" t="s">
        <v>38</v>
      </c>
      <c r="H120" s="13" t="s">
        <v>314</v>
      </c>
      <c r="I120" s="12">
        <v>1200</v>
      </c>
      <c r="J120" s="12">
        <v>1200</v>
      </c>
    </row>
    <row r="121" spans="2:10" x14ac:dyDescent="0.25">
      <c r="B121" t="s">
        <v>235</v>
      </c>
      <c r="C121" t="s">
        <v>20</v>
      </c>
      <c r="D121" s="10">
        <v>44925</v>
      </c>
      <c r="E121" t="s">
        <v>236</v>
      </c>
      <c r="F121" s="13" t="s">
        <v>30</v>
      </c>
      <c r="G121" s="13" t="s">
        <v>45</v>
      </c>
      <c r="H121" s="13" t="s">
        <v>37</v>
      </c>
      <c r="I121" s="12">
        <v>1200</v>
      </c>
      <c r="J121" s="12">
        <v>100</v>
      </c>
    </row>
    <row r="137" spans="1:10" ht="18.75" x14ac:dyDescent="0.3">
      <c r="A137" s="22"/>
      <c r="B137" s="22"/>
      <c r="C137" s="22"/>
      <c r="D137" s="22"/>
      <c r="E137" s="23"/>
      <c r="F137" s="34" t="s">
        <v>65</v>
      </c>
      <c r="G137" s="22"/>
      <c r="H137" s="22"/>
      <c r="I137" s="22"/>
      <c r="J137" s="49">
        <f>J2+J35+J63+J108</f>
        <v>25500</v>
      </c>
    </row>
    <row r="140" spans="1:10" x14ac:dyDescent="0.25">
      <c r="G140" s="65" t="s">
        <v>41</v>
      </c>
      <c r="H140" s="65" t="s">
        <v>12</v>
      </c>
      <c r="I140" s="66" t="s">
        <v>67</v>
      </c>
      <c r="J140" s="66" t="s">
        <v>66</v>
      </c>
    </row>
    <row r="141" spans="1:10" x14ac:dyDescent="0.25">
      <c r="B141" t="s">
        <v>69</v>
      </c>
      <c r="G141" s="25" t="s">
        <v>1</v>
      </c>
      <c r="H141" s="73">
        <v>44688</v>
      </c>
      <c r="I141" s="61">
        <f>J2</f>
        <v>5000</v>
      </c>
      <c r="J141" s="61">
        <f>10%*I141</f>
        <v>500</v>
      </c>
    </row>
    <row r="142" spans="1:10" x14ac:dyDescent="0.25">
      <c r="B142" t="s">
        <v>70</v>
      </c>
      <c r="G142" s="3" t="s">
        <v>2</v>
      </c>
      <c r="H142" s="73">
        <v>44754</v>
      </c>
      <c r="I142" s="61">
        <f>J35</f>
        <v>8300</v>
      </c>
      <c r="J142" s="61">
        <f t="shared" ref="J142:J145" si="0">10%*I142</f>
        <v>830</v>
      </c>
    </row>
    <row r="143" spans="1:10" x14ac:dyDescent="0.25">
      <c r="B143" t="s">
        <v>71</v>
      </c>
      <c r="G143" s="3" t="s">
        <v>3</v>
      </c>
      <c r="H143" s="73">
        <v>44854</v>
      </c>
      <c r="I143" s="61">
        <f>J63</f>
        <v>4000</v>
      </c>
      <c r="J143" s="61">
        <f t="shared" si="0"/>
        <v>400</v>
      </c>
    </row>
    <row r="144" spans="1:10" x14ac:dyDescent="0.25">
      <c r="G144" s="3" t="s">
        <v>4</v>
      </c>
      <c r="H144" s="73">
        <v>44935</v>
      </c>
      <c r="I144" s="61">
        <f>J108</f>
        <v>8200</v>
      </c>
      <c r="J144" s="61">
        <f t="shared" si="0"/>
        <v>820</v>
      </c>
    </row>
    <row r="145" spans="2:10" x14ac:dyDescent="0.25">
      <c r="G145" s="3" t="s">
        <v>68</v>
      </c>
      <c r="H145" s="25"/>
      <c r="I145" s="61"/>
      <c r="J145" s="61">
        <f t="shared" si="0"/>
        <v>0</v>
      </c>
    </row>
    <row r="146" spans="2:10" ht="18.75" x14ac:dyDescent="0.3">
      <c r="B146" t="s">
        <v>323</v>
      </c>
      <c r="G146" s="62" t="s">
        <v>72</v>
      </c>
      <c r="H146" s="62"/>
      <c r="I146" s="63">
        <f>SUM(I141:I145)</f>
        <v>25500</v>
      </c>
      <c r="J146" s="63">
        <f>SUM(J141:J145)</f>
        <v>2550</v>
      </c>
    </row>
  </sheetData>
  <pageMargins left="0.25" right="0.25" top="0.75" bottom="0.75" header="0.3" footer="0.3"/>
  <pageSetup scale="91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2023-10-07T20:57:47Z</cp:lastPrinted>
  <dcterms:created xsi:type="dcterms:W3CDTF">2021-11-13T13:54:27Z</dcterms:created>
  <dcterms:modified xsi:type="dcterms:W3CDTF">2023-10-07T20:57:53Z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